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tables/table1.xml" ContentType="application/vnd.openxmlformats-officedocument.spreadsheetml.table+xml"/>
  <Override PartName="/xl/comments3.xml" ContentType="application/vnd.openxmlformats-officedocument.spreadsheetml.comments+xml"/>
  <Override PartName="/xl/drawings/drawing4.xml" ContentType="application/vnd.openxmlformats-officedocument.drawing+xml"/>
  <Override PartName="/xl/tables/table2.xml" ContentType="application/vnd.openxmlformats-officedocument.spreadsheetml.table+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autoCompressPictures="0"/>
  <bookViews>
    <workbookView xWindow="975" yWindow="465" windowWidth="19440" windowHeight="15600" tabRatio="500"/>
  </bookViews>
  <sheets>
    <sheet name="Vertragsüberblick" sheetId="1" r:id="rId1"/>
    <sheet name="Anweisung" sheetId="6" r:id="rId2"/>
    <sheet name="monatliche Dokumentation" sheetId="3" r:id="rId3"/>
    <sheet name="monatliche Dokumentation Muster" sheetId="7" r:id="rId4"/>
    <sheet name="interne Verwendung" sheetId="4" r:id="rId5"/>
  </sheets>
  <definedNames>
    <definedName name="OLE_LINK1" localSheetId="1">Anweisung!$B$12</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C18" i="1" l="1"/>
  <c r="F34" i="4"/>
  <c r="F35" i="4"/>
  <c r="A34" i="4"/>
  <c r="A35" i="4"/>
  <c r="C20" i="1"/>
  <c r="F36" i="4"/>
  <c r="C19" i="1"/>
  <c r="A33" i="4"/>
  <c r="F45" i="4"/>
  <c r="F44" i="4"/>
  <c r="F46" i="4"/>
  <c r="A44" i="4"/>
  <c r="A43" i="4"/>
  <c r="A45" i="4"/>
  <c r="D17" i="4"/>
  <c r="B18" i="4"/>
  <c r="C18" i="4"/>
  <c r="D18" i="4"/>
  <c r="E18" i="4"/>
  <c r="F18" i="4"/>
  <c r="B19" i="4"/>
  <c r="C19" i="4"/>
  <c r="D19" i="4"/>
  <c r="E19" i="4"/>
  <c r="F19" i="4"/>
  <c r="B20" i="4"/>
  <c r="C20" i="4"/>
  <c r="D20" i="4"/>
  <c r="E20" i="4"/>
  <c r="F20" i="4"/>
  <c r="B21" i="4"/>
  <c r="C21" i="4"/>
  <c r="D21" i="4"/>
  <c r="E21" i="4"/>
  <c r="F21" i="4"/>
  <c r="B22" i="4"/>
  <c r="C22" i="4"/>
  <c r="D22" i="4"/>
  <c r="E22" i="4"/>
  <c r="F22" i="4"/>
  <c r="B23" i="4"/>
  <c r="C23" i="4"/>
  <c r="D23" i="4"/>
  <c r="E23" i="4"/>
  <c r="F23" i="4"/>
  <c r="B24" i="4"/>
  <c r="C24" i="4"/>
  <c r="D24" i="4"/>
  <c r="E24" i="4"/>
  <c r="F24" i="4"/>
  <c r="B25" i="4"/>
  <c r="C25" i="4"/>
  <c r="D25" i="4"/>
  <c r="E25" i="4"/>
  <c r="F25" i="4"/>
  <c r="B26" i="4"/>
  <c r="C26" i="4"/>
  <c r="D26" i="4"/>
  <c r="E26" i="4"/>
  <c r="F26" i="4"/>
  <c r="B27" i="4"/>
  <c r="C27" i="4"/>
  <c r="D27" i="4"/>
  <c r="E27" i="4"/>
  <c r="F27" i="4"/>
  <c r="B28" i="4"/>
  <c r="C28" i="4"/>
  <c r="D28" i="4"/>
  <c r="E28" i="4"/>
  <c r="F28" i="4"/>
  <c r="C17" i="4"/>
  <c r="E17" i="4"/>
  <c r="F17" i="4"/>
  <c r="B17" i="4"/>
  <c r="D15" i="7"/>
  <c r="D16" i="7"/>
  <c r="D17" i="7"/>
  <c r="D18" i="7"/>
  <c r="D19" i="7"/>
  <c r="D20" i="7"/>
  <c r="D21" i="7"/>
  <c r="D22" i="7"/>
  <c r="D23" i="7"/>
  <c r="D14" i="7"/>
  <c r="D34" i="7"/>
  <c r="D5" i="7"/>
  <c r="A5" i="7"/>
  <c r="A3" i="7"/>
  <c r="A47" i="4"/>
  <c r="A46" i="4"/>
  <c r="A3" i="6"/>
  <c r="A36" i="4"/>
  <c r="C21" i="1"/>
  <c r="A37" i="4"/>
  <c r="D5" i="3"/>
  <c r="A5" i="3"/>
  <c r="A3" i="3"/>
</calcChain>
</file>

<file path=xl/comments1.xml><?xml version="1.0" encoding="utf-8"?>
<comments xmlns="http://schemas.openxmlformats.org/spreadsheetml/2006/main">
  <authors>
    <author>Microsoft Office User</author>
  </authors>
  <commentList>
    <comment ref="A2" authorId="0">
      <text>
        <r>
          <rPr>
            <b/>
            <sz val="10"/>
            <color indexed="81"/>
            <rFont val="Helvetica Neue"/>
          </rPr>
          <t>Umrandete Felder ausfüllen (werden auf Dokumentationsblatt übernommen). Einmal ausdrucken und der/dem Beschäftigeten aushändigen</t>
        </r>
      </text>
    </comment>
  </commentList>
</comments>
</file>

<file path=xl/comments2.xml><?xml version="1.0" encoding="utf-8"?>
<comments xmlns="http://schemas.openxmlformats.org/spreadsheetml/2006/main">
  <authors>
    <author>Microsoft Office User</author>
  </authors>
  <commentList>
    <comment ref="A2" authorId="0">
      <text>
        <r>
          <rPr>
            <b/>
            <sz val="10"/>
            <color indexed="81"/>
            <rFont val="Helvetica Neue"/>
          </rPr>
          <t>Bitte zweimal ausdrucken und der/dem Beschäftigeten zur Unterschrift aushändigen, 1x beim Vertrag abheften</t>
        </r>
      </text>
    </comment>
  </commentList>
</comments>
</file>

<file path=xl/comments3.xml><?xml version="1.0" encoding="utf-8"?>
<comments xmlns="http://schemas.openxmlformats.org/spreadsheetml/2006/main">
  <authors>
    <author>Microsoft Office User</author>
  </authors>
  <commentList>
    <comment ref="A2" authorId="0">
      <text>
        <r>
          <rPr>
            <b/>
            <sz val="10"/>
            <color indexed="81"/>
            <rFont val="Helvetica Neue"/>
          </rPr>
          <t>Für jedes Monat des Vertrages einmal ausdrucken und der/dem Beschäftigen aushändigen</t>
        </r>
      </text>
    </comment>
  </commentList>
</comments>
</file>

<file path=xl/comments4.xml><?xml version="1.0" encoding="utf-8"?>
<comments xmlns="http://schemas.openxmlformats.org/spreadsheetml/2006/main">
  <authors>
    <author>Microsoft Office User</author>
  </authors>
  <commentList>
    <comment ref="A2" authorId="0">
      <text>
        <r>
          <rPr>
            <b/>
            <sz val="10"/>
            <color indexed="81"/>
            <rFont val="Helvetica Neue"/>
          </rPr>
          <t>Für jedes Monat des Vertrages einmal ausdrucken und der/dem Beschäftigen aushändigen</t>
        </r>
      </text>
    </comment>
  </commentList>
</comments>
</file>

<file path=xl/sharedStrings.xml><?xml version="1.0" encoding="utf-8"?>
<sst xmlns="http://schemas.openxmlformats.org/spreadsheetml/2006/main" count="110" uniqueCount="74">
  <si>
    <t>Geburtsdatum</t>
  </si>
  <si>
    <t>Datum</t>
  </si>
  <si>
    <t>Unterschrift Beschäftigte/r</t>
  </si>
  <si>
    <t>Unterschrift Dienststelle</t>
  </si>
  <si>
    <t>Geleistete Arbeitsstunden im Kalendermonat:</t>
  </si>
  <si>
    <t>Bemerkungen</t>
  </si>
  <si>
    <t>Datum (TT.MM.JJJJ)</t>
  </si>
  <si>
    <t>Arbeitsbeginn (hh:mm)</t>
  </si>
  <si>
    <t>Arbeitsende (hh:mm)</t>
  </si>
  <si>
    <t>Vertragsbeginn (TT.MM.JJJJ)</t>
  </si>
  <si>
    <t>Vertragsende (TT.MM.JJJJ)</t>
  </si>
  <si>
    <t>Arbeitstage pro Woche (d)</t>
  </si>
  <si>
    <t>Stundenzahl (hh:mm)</t>
  </si>
  <si>
    <t>Dienstelle:</t>
  </si>
  <si>
    <t>Persönliche Daten Beschäftigte/r:</t>
  </si>
  <si>
    <t>Vertragsdaten:</t>
  </si>
  <si>
    <t>Wochen-stunden (h)</t>
  </si>
  <si>
    <t>Gesamtzahl der geleisteten Stunden</t>
  </si>
  <si>
    <t>Physikalisches Institut und ECAP
Erwin-Rommel-Str. 1
91058 Erlangen</t>
  </si>
  <si>
    <t>Tabelle Urlaubsanspruch</t>
  </si>
  <si>
    <t>Arbeitstage pro Woche</t>
  </si>
  <si>
    <t xml:space="preserve">Beschäftigungsdauer </t>
  </si>
  <si>
    <t>(volle Monate)</t>
  </si>
  <si>
    <t>Name. Vorname(n)</t>
  </si>
  <si>
    <t>Dokumentation der täglichen Arbeitszeit nach § 17 Mindestlohngesetz für geringfügig Beschäftigte (studentische Hilfskräfte. Hilfskräfte mit Bachelorabschluss. wissenschaftliche Hilfskräfte und tariflich Beschäftigte)</t>
  </si>
  <si>
    <t>Ergebnis (korrekt)</t>
  </si>
  <si>
    <t>Vertrag (ganze Monate)</t>
  </si>
  <si>
    <t>Vertagsbeginn</t>
  </si>
  <si>
    <t>Vertragsende</t>
  </si>
  <si>
    <t>Ergebnis (abgerundet)</t>
  </si>
  <si>
    <t>Ergebnis (aufgerundet)</t>
  </si>
  <si>
    <t xml:space="preserve">Ihr Urlaubsanspruch beträgt </t>
  </si>
  <si>
    <t>Stunden,</t>
  </si>
  <si>
    <t>die Sie an</t>
  </si>
  <si>
    <t>Arbeitstagen einbringen müssen.</t>
  </si>
  <si>
    <t>Diese Maßnahmen dienen zur notwendigen Dokumentation nach dem MiLoG, sie sollen nicht die flexible Einteilung der Arbeit einschränken.</t>
  </si>
  <si>
    <t>Ich habe die Bestimmungen zur Kenntnis genommen und die Dokumentationsvorlagen erhalten:</t>
  </si>
  <si>
    <t xml:space="preserve">Es wird insbesondere auf folgende Bestimmungen hingewiesen (vgl. auch </t>
  </si>
  <si>
    <t>http://www.zuv.fau.de/einrichtungen/personalabteilung/handbuch-personal/nebenberufliche-hilfskraefte/):</t>
  </si>
  <si>
    <t>•</t>
  </si>
  <si>
    <t>Ihr Anspruch auf bezahlten Erholungsurlaub ist auf dem Dokumentationsformular verzeichnet. Beachten Sie, dass Urlaub zur Gesamtarbeitszeit zählt.</t>
  </si>
  <si>
    <t>Dokumentation der täglichen Arbeitszeit nach § 17 Mindestlohngesetz
für geringfügig Beschäftigte</t>
  </si>
  <si>
    <t>Erlangen,</t>
  </si>
  <si>
    <t>Dienststelle:</t>
  </si>
  <si>
    <r>
      <t xml:space="preserve">nach § 17(1) des Mindestlohngesetzes (MiLoG) müssen Beginn, Ende und Dauer der täglichen Arbeitszeit bei </t>
    </r>
    <r>
      <rPr>
        <u/>
        <sz val="11"/>
        <color rgb="FF000000"/>
        <rFont val="Helvetica Neue"/>
      </rPr>
      <t>geringfügig</t>
    </r>
    <r>
      <rPr>
        <sz val="11"/>
        <color rgb="FF000000"/>
        <rFont val="Helvetica Neue"/>
      </rPr>
      <t xml:space="preserve"> Beschäftigten (studentische Hilfskräfte, Hilfskräfte mit Bachelorabschluss, wissenschaftliche Hilfskräfte, tariflich Beschäftigte) dokumentiert werden. </t>
    </r>
  </si>
  <si>
    <t>Die Wochenarbeitszeit für studentische Hilfskräfte darf während der Vorlesungszeit 20 Stunden nicht überschreiten.</t>
  </si>
  <si>
    <t>Name, Vorname(n)</t>
  </si>
  <si>
    <t>Bestätigung durch die Beschäftigte/den Beschäftigten:</t>
  </si>
  <si>
    <t>Die Arbeitszeit ist flexibel gestaltet. Auf ein Monat gesehen darf jedoch zu keinem Zeitpunkt während der Vertragslaufzeit die bis dahin geleistete Gesamtarbeitszeit die entsprechende vertraglich festgelegte Arbeitszeit unterschreiten oder um mehr als 50% der vertraglichen Monatsarbeitszeit überschreiten. Bis zum Ende der Vertragsdauer ist genau die Gesamtarbeitszeit zu erbringen.</t>
  </si>
  <si>
    <t>Dazu erhalten Sie für jeden Kalendermonat Ihrer Anstellung ein gesondertes Formular.  Dokumentieren Sie darin sorgfältig und zeitnah (spätestens zum Ende der jeweiligen Arbeitswoche) die Arbeitszeiten, die Sie im Rahmen Ihres jeweiligen Arbeitsvertrags geleistet haben: Datum, Arbeitsbeginn und -ende, Stundenzahl (abzüglich Pausen), Bemerkungen (z.B. Urlaub). Geben Sie das Formular bis zum 7. des Folgemonats unterschrieben im zuständigen Sekretariat ab oder werfen Sie es in den Briefkasten des Physikalisches Instituts.</t>
  </si>
  <si>
    <t>Die Tagesarbeitszeit beträgt maximal 8 Stunden (in Ausnahmefällen 10 Stunden), ab 6 Stunden ist eine Pause von mindestens 30 Minuten Dauer einzuhalten. Nach Beendigung der täglichen Arbeitszeit muss eine ununterbrochene Ruhezeit von mindestens elf Stunden eingehalten werden.</t>
  </si>
  <si>
    <t>07.01.2015</t>
  </si>
  <si>
    <t>Urlaub</t>
  </si>
  <si>
    <t>12.01.2015</t>
  </si>
  <si>
    <t>13.01.2015</t>
  </si>
  <si>
    <t>14.01.2015</t>
  </si>
  <si>
    <t>19.01.2015</t>
  </si>
  <si>
    <t>20.01.2015</t>
  </si>
  <si>
    <t>21.01.2015</t>
  </si>
  <si>
    <t>26.01.2015</t>
  </si>
  <si>
    <t>27.01.2015</t>
  </si>
  <si>
    <t>28.01.2015</t>
  </si>
  <si>
    <t>30.01.2015</t>
  </si>
  <si>
    <t xml:space="preserve">länger als 6 Stunden </t>
  </si>
  <si>
    <t>Januar 2015</t>
  </si>
  <si>
    <t>Betreuende/r Mitarbeiter/in:</t>
  </si>
  <si>
    <t>02.02.2015</t>
  </si>
  <si>
    <t>durchschnittlich im Monat:</t>
  </si>
  <si>
    <t>Gesamtarbeitszeit:</t>
  </si>
  <si>
    <t>Stunden</t>
  </si>
  <si>
    <t>Wochen:</t>
  </si>
  <si>
    <t>Arbeits- und Urlaubszeiten:</t>
  </si>
  <si>
    <t>Lammermann, Felix</t>
  </si>
  <si>
    <t>Prof. Katz (LaTex)</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</si>
</sst>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h:mm;@"/>
    <numFmt numFmtId="165" formatCode="0.0"/>
    <numFmt numFmtId="166" formatCode="[h]:mm"/>
  </numFmts>
  <fonts count="20">
    <font>
      <sz val="12"/>
      <color theme="1"/>
      <name val="Helvetica Neue"/>
      <family val="2"/>
    </font>
    <font>
      <b/>
      <sz val="11"/>
      <color theme="1"/>
      <name val="Arial"/>
    </font>
    <font>
      <u/>
      <sz val="12"/>
      <color theme="10"/>
      <name val="Helvetica Neue"/>
      <family val="2"/>
    </font>
    <font>
      <u/>
      <sz val="12"/>
      <color theme="11"/>
      <name val="Helvetica Neue"/>
      <family val="2"/>
    </font>
    <font>
      <b/>
      <sz val="15"/>
      <color theme="3"/>
      <name val="Helvetica Neue"/>
      <family val="2"/>
    </font>
    <font>
      <b/>
      <sz val="12"/>
      <color theme="1"/>
      <name val="Helvetica Neue"/>
      <family val="2"/>
    </font>
    <font>
      <sz val="8"/>
      <name val="Helvetica Neue"/>
      <family val="2"/>
    </font>
    <font>
      <b/>
      <sz val="10"/>
      <color indexed="81"/>
      <name val="Helvetica Neue"/>
    </font>
    <font>
      <b/>
      <sz val="14"/>
      <color theme="1"/>
      <name val="Helvetica Neue"/>
      <family val="2"/>
    </font>
    <font>
      <sz val="11"/>
      <color theme="1"/>
      <name val="Helvetica Neue"/>
      <family val="2"/>
    </font>
    <font>
      <sz val="11"/>
      <color rgb="FF000000"/>
      <name val="Helvetica Neue"/>
    </font>
    <font>
      <b/>
      <sz val="11"/>
      <color rgb="FF000000"/>
      <name val="Helvetica Neue"/>
    </font>
    <font>
      <u/>
      <sz val="11"/>
      <color rgb="FF000000"/>
      <name val="Helvetica Neue"/>
    </font>
    <font>
      <sz val="11"/>
      <color rgb="FF000000"/>
      <name val="Symbol"/>
      <charset val="2"/>
    </font>
    <font>
      <u/>
      <sz val="10"/>
      <color theme="10"/>
      <name val="Helvetica Neue"/>
      <family val="2"/>
    </font>
    <font>
      <sz val="10"/>
      <color theme="1"/>
      <name val="Helvetica Neue"/>
      <family val="2"/>
    </font>
    <font>
      <b/>
      <sz val="11"/>
      <color theme="1"/>
      <name val="Helvetica Neue"/>
      <family val="2"/>
    </font>
    <font>
      <sz val="12"/>
      <color rgb="FF000000"/>
      <name val="Helvetica Neue"/>
    </font>
    <font>
      <b/>
      <sz val="14"/>
      <color rgb="FF000000"/>
      <name val="Helvetica Neue"/>
      <family val="2"/>
    </font>
    <font>
      <b/>
      <sz val="12"/>
      <color rgb="FF000000"/>
      <name val="Helvetica Neue"/>
    </font>
  </fonts>
  <fills count="3">
    <fill>
      <patternFill patternType="none"/>
    </fill>
    <fill>
      <patternFill patternType="gray125"/>
    </fill>
    <fill>
      <patternFill patternType="solid">
        <fgColor rgb="FFD9D9D9"/>
        <bgColor rgb="FFD9D9D9"/>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ck">
        <color theme="4"/>
      </bottom>
      <diagonal/>
    </border>
    <border>
      <left/>
      <right/>
      <top style="thin">
        <color theme="4"/>
      </top>
      <bottom style="double">
        <color theme="4"/>
      </bottom>
      <diagonal/>
    </border>
    <border>
      <left/>
      <right/>
      <top/>
      <bottom style="thin">
        <color auto="1"/>
      </bottom>
      <diagonal/>
    </border>
    <border>
      <left/>
      <right/>
      <top style="thin">
        <color auto="1"/>
      </top>
      <bottom/>
      <diagonal/>
    </border>
    <border>
      <left/>
      <right/>
      <top style="double">
        <color theme="4"/>
      </top>
      <bottom style="thin">
        <color auto="1"/>
      </bottom>
      <diagonal/>
    </border>
    <border>
      <left/>
      <right style="hair">
        <color auto="1"/>
      </right>
      <top/>
      <bottom/>
      <diagonal/>
    </border>
    <border>
      <left style="hair">
        <color auto="1"/>
      </left>
      <right style="hair">
        <color auto="1"/>
      </right>
      <top/>
      <bottom/>
      <diagonal/>
    </border>
    <border>
      <left style="hair">
        <color auto="1"/>
      </left>
      <right/>
      <top/>
      <bottom/>
      <diagonal/>
    </border>
    <border>
      <left/>
      <right style="hair">
        <color auto="1"/>
      </right>
      <top/>
      <bottom style="thin">
        <color rgb="FF5B9BD5"/>
      </bottom>
      <diagonal/>
    </border>
    <border>
      <left style="hair">
        <color auto="1"/>
      </left>
      <right style="hair">
        <color auto="1"/>
      </right>
      <top/>
      <bottom style="thin">
        <color rgb="FF5B9BD5"/>
      </bottom>
      <diagonal/>
    </border>
    <border>
      <left style="hair">
        <color auto="1"/>
      </left>
      <right/>
      <top/>
      <bottom style="thin">
        <color rgb="FF5B9BD5"/>
      </bottom>
      <diagonal/>
    </border>
    <border>
      <left/>
      <right/>
      <top style="thin">
        <color rgb="FF5B9BD5"/>
      </top>
      <bottom style="double">
        <color rgb="FF5B9BD5"/>
      </bottom>
      <diagonal/>
    </border>
    <border>
      <left style="thin">
        <color auto="1"/>
      </left>
      <right style="thin">
        <color auto="1"/>
      </right>
      <top/>
      <bottom style="double">
        <color rgb="FF5B9BD5"/>
      </bottom>
      <diagonal/>
    </border>
    <border>
      <left/>
      <right style="thin">
        <color rgb="FF000000"/>
      </right>
      <top style="thin">
        <color auto="1"/>
      </top>
      <bottom style="thin">
        <color auto="1"/>
      </bottom>
      <diagonal/>
    </border>
  </borders>
  <cellStyleXfs count="68">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0" borderId="5" applyNumberFormat="0" applyFill="0" applyAlignment="0" applyProtection="0"/>
    <xf numFmtId="0" fontId="5" fillId="0" borderId="6" applyNumberFormat="0" applyFill="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cellStyleXfs>
  <cellXfs count="89">
    <xf numFmtId="0" fontId="0" fillId="0" borderId="0" xfId="0"/>
    <xf numFmtId="0" fontId="1" fillId="0" borderId="0" xfId="0" applyFont="1" applyAlignment="1">
      <alignment horizontal="left" vertical="center" indent="3"/>
    </xf>
    <xf numFmtId="0" fontId="0" fillId="0" borderId="0" xfId="0" applyAlignment="1">
      <alignment horizontal="center" vertical="center" wrapText="1"/>
    </xf>
    <xf numFmtId="0" fontId="0" fillId="0" borderId="0" xfId="0" applyBorder="1"/>
    <xf numFmtId="164" fontId="0" fillId="0" borderId="0" xfId="0" applyNumberFormat="1"/>
    <xf numFmtId="0" fontId="1" fillId="0" borderId="0" xfId="0" applyFont="1" applyBorder="1" applyAlignment="1">
      <alignment horizontal="left" vertical="center" indent="3"/>
    </xf>
    <xf numFmtId="0" fontId="0" fillId="0" borderId="0" xfId="0" applyBorder="1" applyAlignment="1">
      <alignment horizontal="center" vertical="center" wrapText="1"/>
    </xf>
    <xf numFmtId="0" fontId="5" fillId="0" borderId="0" xfId="0" applyFont="1" applyBorder="1" applyAlignment="1">
      <alignment horizontal="left" wrapText="1"/>
    </xf>
    <xf numFmtId="0" fontId="0" fillId="0" borderId="0" xfId="0" applyAlignment="1">
      <alignment vertical="center"/>
    </xf>
    <xf numFmtId="2" fontId="0" fillId="0" borderId="0" xfId="0" applyNumberFormat="1" applyAlignment="1">
      <alignment vertical="center"/>
    </xf>
    <xf numFmtId="0" fontId="0" fillId="0" borderId="0" xfId="0" applyBorder="1" applyAlignment="1">
      <alignment vertical="center"/>
    </xf>
    <xf numFmtId="0" fontId="5" fillId="0" borderId="6" xfId="4"/>
    <xf numFmtId="0" fontId="8" fillId="0" borderId="0" xfId="0" applyFont="1"/>
    <xf numFmtId="0" fontId="9" fillId="0" borderId="0" xfId="0" applyFont="1" applyAlignment="1">
      <alignment vertical="top"/>
    </xf>
    <xf numFmtId="0" fontId="9" fillId="0" borderId="8" xfId="0" applyFont="1" applyBorder="1" applyAlignment="1">
      <alignment vertical="top" wrapText="1"/>
    </xf>
    <xf numFmtId="0" fontId="4" fillId="0" borderId="5" xfId="3"/>
    <xf numFmtId="165" fontId="0" fillId="0" borderId="0" xfId="0" applyNumberFormat="1"/>
    <xf numFmtId="2" fontId="8" fillId="0" borderId="0" xfId="0" applyNumberFormat="1" applyFont="1"/>
    <xf numFmtId="0" fontId="9" fillId="0" borderId="0" xfId="0" applyFont="1" applyBorder="1" applyAlignment="1">
      <alignment vertical="top" wrapText="1"/>
    </xf>
    <xf numFmtId="165" fontId="5" fillId="0" borderId="6" xfId="4" applyNumberFormat="1"/>
    <xf numFmtId="0" fontId="10" fillId="0" borderId="0" xfId="0" applyFont="1"/>
    <xf numFmtId="0" fontId="10" fillId="0" borderId="0" xfId="0" applyFont="1" applyAlignment="1">
      <alignment horizontal="justify" vertical="center"/>
    </xf>
    <xf numFmtId="0" fontId="0" fillId="0" borderId="0" xfId="0" applyAlignment="1"/>
    <xf numFmtId="0" fontId="10" fillId="0" borderId="0" xfId="0" applyFont="1" applyAlignment="1">
      <alignment vertical="top" wrapText="1"/>
    </xf>
    <xf numFmtId="0" fontId="13" fillId="0" borderId="0" xfId="0" applyFont="1" applyAlignment="1">
      <alignment vertical="top" wrapText="1"/>
    </xf>
    <xf numFmtId="0" fontId="0" fillId="0" borderId="0" xfId="0" applyFont="1" applyBorder="1"/>
    <xf numFmtId="0" fontId="9" fillId="0" borderId="0" xfId="0" applyFont="1"/>
    <xf numFmtId="0" fontId="9" fillId="0" borderId="0" xfId="0" applyFont="1" applyBorder="1"/>
    <xf numFmtId="0" fontId="9" fillId="0" borderId="0" xfId="0" applyFont="1" applyAlignment="1">
      <alignment horizontal="center" vertical="center" wrapText="1"/>
    </xf>
    <xf numFmtId="0" fontId="9" fillId="0" borderId="0" xfId="0" applyFont="1" applyBorder="1" applyAlignment="1">
      <alignment wrapText="1"/>
    </xf>
    <xf numFmtId="0" fontId="9" fillId="0" borderId="0" xfId="0" applyFont="1" applyAlignment="1">
      <alignment wrapText="1"/>
    </xf>
    <xf numFmtId="0" fontId="9" fillId="0" borderId="0" xfId="0" applyFont="1" applyAlignment="1">
      <alignment horizontal="left" vertical="top"/>
    </xf>
    <xf numFmtId="0" fontId="9" fillId="0" borderId="7" xfId="0" applyFont="1" applyBorder="1" applyProtection="1">
      <protection locked="0"/>
    </xf>
    <xf numFmtId="0" fontId="9" fillId="0" borderId="7" xfId="0" applyFont="1" applyBorder="1"/>
    <xf numFmtId="0" fontId="15" fillId="0" borderId="0" xfId="0" applyFont="1" applyBorder="1"/>
    <xf numFmtId="0" fontId="15" fillId="0" borderId="0" xfId="0" applyFont="1"/>
    <xf numFmtId="0" fontId="0" fillId="0" borderId="1" xfId="0" applyBorder="1" applyAlignment="1" applyProtection="1">
      <alignment horizontal="left" vertical="center"/>
      <protection locked="0"/>
    </xf>
    <xf numFmtId="0" fontId="0" fillId="0" borderId="0" xfId="0" applyAlignment="1">
      <alignment horizontal="left" vertical="center"/>
    </xf>
    <xf numFmtId="0" fontId="9" fillId="0" borderId="0" xfId="0" applyFont="1" applyAlignment="1">
      <alignment horizontal="left"/>
    </xf>
    <xf numFmtId="164" fontId="9" fillId="0" borderId="0" xfId="0" applyNumberFormat="1" applyFont="1"/>
    <xf numFmtId="0" fontId="9" fillId="0" borderId="9" xfId="0" applyFont="1" applyBorder="1"/>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17" fillId="2" borderId="10" xfId="0" applyFont="1" applyFill="1" applyBorder="1" applyProtection="1">
      <protection locked="0"/>
    </xf>
    <xf numFmtId="0" fontId="17" fillId="2" borderId="11" xfId="0" applyFont="1" applyFill="1" applyBorder="1" applyProtection="1">
      <protection locked="0"/>
    </xf>
    <xf numFmtId="20" fontId="17" fillId="2" borderId="11" xfId="0" applyNumberFormat="1" applyFont="1" applyFill="1" applyBorder="1" applyProtection="1">
      <protection locked="0"/>
    </xf>
    <xf numFmtId="0" fontId="17" fillId="2" borderId="12" xfId="0" applyFont="1" applyFill="1" applyBorder="1" applyProtection="1">
      <protection locked="0"/>
    </xf>
    <xf numFmtId="0" fontId="17" fillId="0" borderId="10" xfId="0" applyFont="1" applyBorder="1" applyProtection="1">
      <protection locked="0"/>
    </xf>
    <xf numFmtId="20" fontId="0" fillId="0" borderId="11" xfId="0" applyNumberFormat="1" applyBorder="1" applyProtection="1">
      <protection locked="0"/>
    </xf>
    <xf numFmtId="20" fontId="17" fillId="0" borderId="11" xfId="0" applyNumberFormat="1" applyFont="1" applyBorder="1" applyProtection="1">
      <protection locked="0"/>
    </xf>
    <xf numFmtId="0" fontId="17" fillId="0" borderId="12" xfId="0" applyFont="1" applyBorder="1" applyProtection="1">
      <protection locked="0"/>
    </xf>
    <xf numFmtId="0" fontId="17" fillId="0" borderId="11" xfId="0" applyFont="1" applyBorder="1" applyProtection="1">
      <protection locked="0"/>
    </xf>
    <xf numFmtId="0" fontId="17" fillId="2" borderId="13" xfId="0" applyFont="1" applyFill="1" applyBorder="1" applyProtection="1">
      <protection locked="0"/>
    </xf>
    <xf numFmtId="0" fontId="17" fillId="2" borderId="14" xfId="0" applyFont="1" applyFill="1" applyBorder="1" applyProtection="1">
      <protection locked="0"/>
    </xf>
    <xf numFmtId="20" fontId="17" fillId="2" borderId="14" xfId="0" applyNumberFormat="1" applyFont="1" applyFill="1" applyBorder="1" applyProtection="1">
      <protection locked="0"/>
    </xf>
    <xf numFmtId="0" fontId="17" fillId="2" borderId="15" xfId="0" applyFont="1" applyFill="1" applyBorder="1" applyProtection="1">
      <protection locked="0"/>
    </xf>
    <xf numFmtId="0" fontId="11" fillId="0" borderId="16" xfId="0" applyFont="1" applyBorder="1"/>
    <xf numFmtId="166" fontId="18" fillId="0" borderId="17" xfId="0" applyNumberFormat="1" applyFont="1" applyBorder="1"/>
    <xf numFmtId="0" fontId="19" fillId="0" borderId="16" xfId="0" applyFont="1" applyBorder="1"/>
    <xf numFmtId="0" fontId="10" fillId="0" borderId="0" xfId="0" applyFont="1" applyAlignment="1">
      <alignment vertical="top"/>
    </xf>
    <xf numFmtId="14" fontId="0" fillId="0" borderId="4" xfId="0" applyNumberFormat="1" applyBorder="1" applyAlignment="1" applyProtection="1">
      <alignment vertical="center"/>
      <protection locked="0"/>
    </xf>
    <xf numFmtId="14" fontId="0" fillId="0" borderId="1" xfId="0" applyNumberFormat="1" applyBorder="1" applyAlignment="1" applyProtection="1">
      <alignment vertical="center"/>
      <protection locked="0"/>
    </xf>
    <xf numFmtId="14" fontId="0" fillId="0" borderId="4" xfId="0" applyNumberFormat="1" applyBorder="1" applyAlignment="1">
      <alignment horizontal="left" vertical="center"/>
    </xf>
    <xf numFmtId="1" fontId="8" fillId="0" borderId="0" xfId="0" applyNumberFormat="1" applyFont="1" applyAlignment="1">
      <alignment horizontal="right"/>
    </xf>
    <xf numFmtId="0" fontId="0" fillId="0" borderId="2" xfId="0"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0" fillId="0" borderId="2" xfId="0" applyBorder="1" applyAlignment="1" applyProtection="1">
      <alignment horizontal="left" vertical="center" wrapText="1"/>
      <protection locked="0"/>
    </xf>
    <xf numFmtId="0" fontId="17" fillId="0" borderId="2" xfId="0" applyFont="1" applyBorder="1" applyAlignment="1" applyProtection="1">
      <alignment horizontal="left" vertical="center"/>
      <protection locked="0"/>
    </xf>
    <xf numFmtId="0" fontId="17" fillId="0" borderId="3" xfId="0" applyFont="1" applyBorder="1" applyAlignment="1" applyProtection="1">
      <alignment horizontal="left" vertical="center"/>
      <protection locked="0"/>
    </xf>
    <xf numFmtId="0" fontId="17" fillId="0" borderId="18" xfId="0" applyFont="1" applyBorder="1" applyAlignment="1" applyProtection="1">
      <alignment horizontal="left" vertical="center"/>
      <protection locked="0"/>
    </xf>
    <xf numFmtId="0" fontId="10" fillId="0" borderId="0" xfId="0" applyFont="1" applyAlignment="1">
      <alignment horizontal="left" vertical="top" wrapText="1"/>
    </xf>
    <xf numFmtId="0" fontId="14" fillId="0" borderId="0" xfId="41" applyFont="1" applyAlignment="1">
      <alignment horizontal="left" vertical="top" wrapText="1"/>
    </xf>
    <xf numFmtId="0" fontId="0" fillId="0" borderId="2" xfId="0" applyBorder="1" applyAlignment="1" applyProtection="1">
      <alignment horizontal="left" vertical="top" wrapText="1"/>
    </xf>
    <xf numFmtId="0" fontId="0" fillId="0" borderId="3" xfId="0" applyBorder="1" applyAlignment="1" applyProtection="1">
      <alignment horizontal="left" vertical="top"/>
    </xf>
    <xf numFmtId="0" fontId="0" fillId="0" borderId="4" xfId="0" applyBorder="1" applyAlignment="1" applyProtection="1">
      <alignment horizontal="left" vertical="top"/>
    </xf>
    <xf numFmtId="0" fontId="10" fillId="0" borderId="0" xfId="0" applyFont="1" applyAlignment="1">
      <alignment horizontal="left" vertical="center" wrapText="1"/>
    </xf>
    <xf numFmtId="0" fontId="11" fillId="0" borderId="0" xfId="0" applyFont="1" applyAlignment="1">
      <alignment horizontal="left" vertical="top" wrapText="1"/>
    </xf>
    <xf numFmtId="0" fontId="10" fillId="0" borderId="0" xfId="0" applyFont="1" applyAlignment="1">
      <alignment vertical="top" wrapText="1"/>
    </xf>
    <xf numFmtId="0" fontId="16" fillId="0" borderId="0" xfId="0" applyFont="1" applyAlignment="1">
      <alignment horizontal="left"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49" fontId="0" fillId="0" borderId="2" xfId="0" applyNumberFormat="1" applyBorder="1" applyAlignment="1" applyProtection="1">
      <alignment horizontal="left" vertical="center"/>
      <protection locked="0"/>
    </xf>
    <xf numFmtId="49" fontId="0" fillId="0" borderId="4" xfId="0" applyNumberFormat="1" applyBorder="1" applyAlignment="1" applyProtection="1">
      <alignment horizontal="left" vertical="center"/>
      <protection locked="0"/>
    </xf>
  </cellXfs>
  <cellStyles count="68">
    <cellStyle name="Besuchter Hyperlink" xfId="2" builtinId="9" hidden="1"/>
    <cellStyle name="Besuchter Hyperlink" xfId="6" builtinId="9" hidden="1"/>
    <cellStyle name="Besuchter Hyperlink" xfId="8" builtinId="9" hidden="1"/>
    <cellStyle name="Besuchter Hyperlink" xfId="10" builtinId="9" hidden="1"/>
    <cellStyle name="Besuchter Hyperlink" xfId="12" builtinId="9" hidden="1"/>
    <cellStyle name="Besuchter Hyperlink" xfId="14" builtinId="9" hidden="1"/>
    <cellStyle name="Besuchter Hyperlink" xfId="16" builtinId="9" hidden="1"/>
    <cellStyle name="Besuchter Hyperlink" xfId="18" builtinId="9" hidden="1"/>
    <cellStyle name="Besuchter Hyperlink" xfId="20" builtinId="9" hidden="1"/>
    <cellStyle name="Besuchter Hyperlink" xfId="22" builtinId="9" hidden="1"/>
    <cellStyle name="Besuchter Hyperlink" xfId="24" builtinId="9" hidden="1"/>
    <cellStyle name="Besuchter Hyperlink" xfId="26" builtinId="9" hidden="1"/>
    <cellStyle name="Besuchter Hyperlink" xfId="28" builtinId="9" hidden="1"/>
    <cellStyle name="Besuchter Hyperlink" xfId="30" builtinId="9" hidden="1"/>
    <cellStyle name="Besuchter Hyperlink" xfId="32" builtinId="9" hidden="1"/>
    <cellStyle name="Besuchter Hyperlink" xfId="34" builtinId="9" hidden="1"/>
    <cellStyle name="Besuchter Hyperlink" xfId="36" builtinId="9" hidden="1"/>
    <cellStyle name="Besuchter Hyperlink" xfId="38" builtinId="9" hidden="1"/>
    <cellStyle name="Besuchter Hyperlink" xfId="40" builtinId="9" hidden="1"/>
    <cellStyle name="Besuchter Hyperlink" xfId="42" builtinId="9" hidden="1"/>
    <cellStyle name="Besuchter Hyperlink" xfId="43" builtinId="9" hidden="1"/>
    <cellStyle name="Besuchter Hyperlink" xfId="44" builtinId="9" hidden="1"/>
    <cellStyle name="Besuchter Hyperlink" xfId="45" builtinId="9" hidden="1"/>
    <cellStyle name="Besuchter Hyperlink" xfId="46" builtinId="9" hidden="1"/>
    <cellStyle name="Besuchter Hyperlink" xfId="47" builtinId="9" hidden="1"/>
    <cellStyle name="Besuchter Hyperlink" xfId="48" builtinId="9" hidden="1"/>
    <cellStyle name="Besuchter Hyperlink" xfId="49" builtinId="9" hidden="1"/>
    <cellStyle name="Besuchter Hyperlink" xfId="50" builtinId="9" hidden="1"/>
    <cellStyle name="Besuchter Hyperlink" xfId="51" builtinId="9" hidden="1"/>
    <cellStyle name="Besuchter Hyperlink" xfId="52" builtinId="9" hidden="1"/>
    <cellStyle name="Besuchter Hyperlink" xfId="53" builtinId="9" hidden="1"/>
    <cellStyle name="Besuchter Hyperlink" xfId="54" builtinId="9" hidden="1"/>
    <cellStyle name="Besuchter Hyperlink" xfId="55" builtinId="9" hidden="1"/>
    <cellStyle name="Besuchter Hyperlink" xfId="56" builtinId="9" hidden="1"/>
    <cellStyle name="Besuchter Hyperlink" xfId="57" builtinId="9" hidden="1"/>
    <cellStyle name="Besuchter Hyperlink" xfId="58" builtinId="9" hidden="1"/>
    <cellStyle name="Besuchter Hyperlink" xfId="59" builtinId="9" hidden="1"/>
    <cellStyle name="Besuchter Hyperlink" xfId="60" builtinId="9" hidden="1"/>
    <cellStyle name="Besuchter Hyperlink" xfId="61" builtinId="9" hidden="1"/>
    <cellStyle name="Besuchter Hyperlink" xfId="62" builtinId="9" hidden="1"/>
    <cellStyle name="Besuchter Hyperlink" xfId="63" builtinId="9" hidden="1"/>
    <cellStyle name="Besuchter Hyperlink" xfId="64" builtinId="9" hidden="1"/>
    <cellStyle name="Besuchter Hyperlink" xfId="65" builtinId="9" hidden="1"/>
    <cellStyle name="Besuchter Hyperlink" xfId="66" builtinId="9" hidden="1"/>
    <cellStyle name="Besuchter Hyperlink" xfId="67" builtinId="9" hidden="1"/>
    <cellStyle name="Ergebnis" xfId="4" builtinId="25"/>
    <cellStyle name="Hyperlink" xfId="1"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cellStyle name="Standard" xfId="0" builtinId="0"/>
    <cellStyle name="Überschrift 1" xfId="3" builtinId="16"/>
  </cellStyles>
  <dxfs count="2">
    <dxf>
      <font>
        <strike val="0"/>
        <outline val="0"/>
        <shadow val="0"/>
        <u val="none"/>
        <vertAlign val="baseline"/>
        <sz val="11"/>
        <color theme="1"/>
        <name val="Helvetica Neue"/>
        <scheme val="none"/>
      </font>
      <alignment horizontal="center" vertical="center" textRotation="0" wrapText="1" indent="0" justifyLastLine="0" shrinkToFit="0"/>
    </dxf>
    <dxf>
      <font>
        <strike val="0"/>
        <outline val="0"/>
        <shadow val="0"/>
        <u val="none"/>
        <vertAlign val="baseline"/>
        <sz val="11"/>
        <color theme="1"/>
        <name val="Helvetica Neue"/>
        <scheme val="none"/>
      </font>
      <alignment horizontal="center" vertical="center" textRotation="0" wrapText="1" indent="0" justifyLastLine="0" shrinkToFit="0"/>
    </dxf>
  </dxfs>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622300</xdr:colOff>
      <xdr:row>0</xdr:row>
      <xdr:rowOff>901700</xdr:rowOff>
    </xdr:to>
    <xdr:pic>
      <xdr:nvPicPr>
        <xdr:cNvPr id="6" name="Picture 5" descr=":::::ecap_logo.jpg"/>
        <xdr:cNvPicPr/>
      </xdr:nvPicPr>
      <xdr:blipFill>
        <a:blip xmlns:r="http://schemas.openxmlformats.org/officeDocument/2006/relationships" r:embed="rId1"/>
        <a:srcRect/>
        <a:stretch>
          <a:fillRect/>
        </a:stretch>
      </xdr:blipFill>
      <xdr:spPr bwMode="auto">
        <a:xfrm>
          <a:off x="0" y="0"/>
          <a:ext cx="1638300" cy="901700"/>
        </a:xfrm>
        <a:prstGeom prst="rect">
          <a:avLst/>
        </a:prstGeom>
        <a:noFill/>
        <a:ln w="9525">
          <a:noFill/>
          <a:miter lim="800000"/>
          <a:headEnd/>
          <a:tailEnd/>
        </a:ln>
      </xdr:spPr>
    </xdr:pic>
    <xdr:clientData/>
  </xdr:twoCellAnchor>
  <xdr:twoCellAnchor>
    <xdr:from>
      <xdr:col>2</xdr:col>
      <xdr:colOff>838200</xdr:colOff>
      <xdr:row>0</xdr:row>
      <xdr:rowOff>0</xdr:rowOff>
    </xdr:from>
    <xdr:to>
      <xdr:col>4</xdr:col>
      <xdr:colOff>1701801</xdr:colOff>
      <xdr:row>0</xdr:row>
      <xdr:rowOff>927320</xdr:rowOff>
    </xdr:to>
    <xdr:grpSp>
      <xdr:nvGrpSpPr>
        <xdr:cNvPr id="7" name="Group 6"/>
        <xdr:cNvGrpSpPr>
          <a:grpSpLocks/>
        </xdr:cNvGrpSpPr>
      </xdr:nvGrpSpPr>
      <xdr:grpSpPr bwMode="auto">
        <a:xfrm>
          <a:off x="3038475" y="0"/>
          <a:ext cx="2978151" cy="927320"/>
          <a:chOff x="6237" y="567"/>
          <a:chExt cx="4882" cy="1480"/>
        </a:xfrm>
      </xdr:grpSpPr>
      <xdr:sp macro="" textlink="">
        <xdr:nvSpPr>
          <xdr:cNvPr id="12" name="Text Box 18"/>
          <xdr:cNvSpPr txBox="1">
            <a:spLocks noChangeArrowheads="1"/>
          </xdr:cNvSpPr>
        </xdr:nvSpPr>
        <xdr:spPr bwMode="auto">
          <a:xfrm>
            <a:off x="8396" y="899"/>
            <a:ext cx="2376" cy="574"/>
          </a:xfrm>
          <a:prstGeom prst="rect">
            <a:avLst/>
          </a:prstGeom>
          <a:noFill/>
          <a:ln w="9525">
            <a:solidFill>
              <a:srgbClr val="FFFFFF"/>
            </a:solid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0" tIns="0" rIns="0" bIns="0" anchor="t" anchorCtr="0" upright="1">
            <a:noAutofit/>
          </a:bodyPr>
          <a:lstStyle/>
          <a:p>
            <a:pPr>
              <a:lnSpc>
                <a:spcPts val="900"/>
              </a:lnSpc>
              <a:spcAft>
                <a:spcPts val="0"/>
              </a:spcAft>
            </a:pPr>
            <a:r>
              <a:rPr lang="de-DE" sz="850" b="1" kern="850" spc="20" dirty="0">
                <a:solidFill>
                  <a:srgbClr val="002855"/>
                </a:solidFill>
                <a:effectLst/>
                <a:latin typeface="Arial" charset="0"/>
                <a:ea typeface="Times New Roman" charset="0"/>
              </a:rPr>
              <a:t>FRIEDRICH-ALEXANDER</a:t>
            </a:r>
            <a:endParaRPr lang="de-DE" sz="850" b="1" spc="20" dirty="0">
              <a:solidFill>
                <a:srgbClr val="002855"/>
              </a:solidFill>
              <a:effectLst/>
              <a:latin typeface="Arial" charset="0"/>
              <a:ea typeface="Times New Roman" charset="0"/>
            </a:endParaRPr>
          </a:p>
          <a:p>
            <a:pPr>
              <a:lnSpc>
                <a:spcPts val="900"/>
              </a:lnSpc>
              <a:spcAft>
                <a:spcPts val="0"/>
              </a:spcAft>
            </a:pPr>
            <a:r>
              <a:rPr lang="de-DE" sz="850" b="1" kern="850" spc="20" dirty="0">
                <a:solidFill>
                  <a:srgbClr val="002855"/>
                </a:solidFill>
                <a:effectLst/>
                <a:latin typeface="Arial" charset="0"/>
                <a:ea typeface="Times New Roman" charset="0"/>
              </a:rPr>
              <a:t>UNIVERSITÄT</a:t>
            </a:r>
            <a:endParaRPr lang="de-DE" sz="850" b="1" spc="20" dirty="0">
              <a:solidFill>
                <a:srgbClr val="002855"/>
              </a:solidFill>
              <a:effectLst/>
              <a:latin typeface="Arial" charset="0"/>
              <a:ea typeface="Times New Roman" charset="0"/>
            </a:endParaRPr>
          </a:p>
          <a:p>
            <a:pPr>
              <a:lnSpc>
                <a:spcPts val="900"/>
              </a:lnSpc>
              <a:spcAft>
                <a:spcPts val="0"/>
              </a:spcAft>
            </a:pPr>
            <a:r>
              <a:rPr lang="de-DE" sz="850" b="1" kern="850" spc="20" dirty="0">
                <a:solidFill>
                  <a:srgbClr val="002855"/>
                </a:solidFill>
                <a:effectLst/>
                <a:latin typeface="Arial" charset="0"/>
                <a:ea typeface="Times New Roman" charset="0"/>
              </a:rPr>
              <a:t>ERLANGEN-NÜRNBERG</a:t>
            </a:r>
            <a:endParaRPr lang="de-DE" sz="850" b="1" spc="20" dirty="0">
              <a:solidFill>
                <a:srgbClr val="002855"/>
              </a:solidFill>
              <a:effectLst/>
              <a:latin typeface="Arial" charset="0"/>
              <a:ea typeface="Times New Roman" charset="0"/>
            </a:endParaRPr>
          </a:p>
        </xdr:txBody>
      </xdr:sp>
      <xdr:sp macro="" textlink="">
        <xdr:nvSpPr>
          <xdr:cNvPr id="13" name="Text Box 30"/>
          <xdr:cNvSpPr txBox="1">
            <a:spLocks noChangeArrowheads="1"/>
          </xdr:cNvSpPr>
        </xdr:nvSpPr>
        <xdr:spPr bwMode="auto">
          <a:xfrm>
            <a:off x="8403" y="1599"/>
            <a:ext cx="2716" cy="448"/>
          </a:xfrm>
          <a:prstGeom prst="rect">
            <a:avLst/>
          </a:prstGeom>
          <a:noFill/>
          <a:ln w="9525">
            <a:solidFill>
              <a:srgbClr val="FFFFFF"/>
            </a:solid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0" tIns="0" rIns="0" bIns="0" anchor="t" anchorCtr="0" upright="1">
            <a:noAutofit/>
          </a:bodyPr>
          <a:lstStyle/>
          <a:p>
            <a:pPr>
              <a:lnSpc>
                <a:spcPts val="900"/>
              </a:lnSpc>
              <a:spcAft>
                <a:spcPts val="0"/>
              </a:spcAft>
            </a:pPr>
            <a:r>
              <a:rPr lang="de-DE" sz="850" b="1" kern="800" spc="20" dirty="0">
                <a:solidFill>
                  <a:srgbClr val="009775"/>
                </a:solidFill>
                <a:effectLst/>
                <a:latin typeface="Arial" charset="0"/>
                <a:ea typeface="Times New Roman" charset="0"/>
              </a:rPr>
              <a:t>NATURWISSENSCHAFTLICHE </a:t>
            </a:r>
            <a:r>
              <a:rPr lang="de-DE" sz="850" b="1" kern="800" spc="20" dirty="0" smtClean="0">
                <a:solidFill>
                  <a:srgbClr val="009775"/>
                </a:solidFill>
                <a:effectLst/>
                <a:latin typeface="Arial" charset="0"/>
                <a:ea typeface="Times New Roman" charset="0"/>
              </a:rPr>
              <a:t>FAKULTÄT`</a:t>
            </a:r>
          </a:p>
          <a:p>
            <a:pPr>
              <a:lnSpc>
                <a:spcPts val="900"/>
              </a:lnSpc>
              <a:spcAft>
                <a:spcPts val="0"/>
              </a:spcAft>
            </a:pPr>
            <a:endParaRPr lang="de-DE" sz="800" b="1" kern="800" spc="20" dirty="0" smtClean="0">
              <a:solidFill>
                <a:schemeClr val="tx1"/>
              </a:solidFill>
              <a:effectLst/>
              <a:latin typeface="Helvetica Neue" charset="0"/>
              <a:ea typeface="Helvetica Neue" charset="0"/>
              <a:cs typeface="Helvetica Neue" charset="0"/>
            </a:endParaRPr>
          </a:p>
          <a:p>
            <a:pPr>
              <a:lnSpc>
                <a:spcPts val="900"/>
              </a:lnSpc>
              <a:spcAft>
                <a:spcPts val="0"/>
              </a:spcAft>
            </a:pPr>
            <a:r>
              <a:rPr lang="de-DE" sz="800" b="1" kern="800" spc="20" dirty="0" smtClean="0">
                <a:solidFill>
                  <a:schemeClr val="tx1"/>
                </a:solidFill>
                <a:effectLst/>
                <a:latin typeface="Helvetica Neue" charset="0"/>
                <a:ea typeface="Helvetica Neue" charset="0"/>
                <a:cs typeface="Helvetica Neue" charset="0"/>
              </a:rPr>
              <a:t>Department</a:t>
            </a:r>
            <a:r>
              <a:rPr lang="de-DE" sz="800" b="1" kern="800" spc="20" baseline="0" dirty="0" smtClean="0">
                <a:solidFill>
                  <a:schemeClr val="tx1"/>
                </a:solidFill>
                <a:effectLst/>
                <a:latin typeface="Helvetica Neue" charset="0"/>
                <a:ea typeface="Helvetica Neue" charset="0"/>
                <a:cs typeface="Helvetica Neue" charset="0"/>
              </a:rPr>
              <a:t> Physik</a:t>
            </a:r>
          </a:p>
          <a:p>
            <a:pPr>
              <a:lnSpc>
                <a:spcPts val="900"/>
              </a:lnSpc>
              <a:spcAft>
                <a:spcPts val="0"/>
              </a:spcAft>
            </a:pPr>
            <a:endParaRPr lang="de-DE" sz="800" b="1" kern="800" spc="20" baseline="0" dirty="0" smtClean="0">
              <a:solidFill>
                <a:schemeClr val="tx1"/>
              </a:solidFill>
              <a:effectLst/>
              <a:latin typeface="Helvetica Neue" charset="0"/>
              <a:ea typeface="Helvetica Neue" charset="0"/>
              <a:cs typeface="Helvetica Neue" charset="0"/>
            </a:endParaRPr>
          </a:p>
          <a:p>
            <a:pPr>
              <a:lnSpc>
                <a:spcPts val="900"/>
              </a:lnSpc>
              <a:spcAft>
                <a:spcPts val="0"/>
              </a:spcAft>
            </a:pPr>
            <a:r>
              <a:rPr lang="de-DE" sz="800" b="1" kern="800" spc="20" baseline="0" dirty="0" smtClean="0">
                <a:solidFill>
                  <a:schemeClr val="tx1"/>
                </a:solidFill>
                <a:effectLst/>
                <a:latin typeface="Helvetica Neue" charset="0"/>
                <a:ea typeface="Helvetica Neue" charset="0"/>
                <a:cs typeface="Helvetica Neue" charset="0"/>
              </a:rPr>
              <a:t>Physikalisches Institut und ECAP</a:t>
            </a:r>
            <a:endParaRPr lang="de-DE" sz="800" b="1" spc="20" dirty="0">
              <a:solidFill>
                <a:schemeClr val="tx1"/>
              </a:solidFill>
              <a:effectLst/>
              <a:latin typeface="Helvetica Neue" charset="0"/>
              <a:ea typeface="Helvetica Neue" charset="0"/>
              <a:cs typeface="Helvetica Neue" charset="0"/>
            </a:endParaRPr>
          </a:p>
        </xdr:txBody>
      </xdr:sp>
      <xdr:pic>
        <xdr:nvPicPr>
          <xdr:cNvPr id="14" name="Picture 13" descr="FAU-Logo-Nat"/>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37" y="567"/>
            <a:ext cx="1996" cy="852"/>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977900</xdr:colOff>
      <xdr:row>0</xdr:row>
      <xdr:rowOff>901700</xdr:rowOff>
    </xdr:to>
    <xdr:pic>
      <xdr:nvPicPr>
        <xdr:cNvPr id="2" name="Picture 1" descr=":::::ecap_logo.jpg"/>
        <xdr:cNvPicPr/>
      </xdr:nvPicPr>
      <xdr:blipFill>
        <a:blip xmlns:r="http://schemas.openxmlformats.org/officeDocument/2006/relationships" r:embed="rId1"/>
        <a:srcRect/>
        <a:stretch>
          <a:fillRect/>
        </a:stretch>
      </xdr:blipFill>
      <xdr:spPr bwMode="auto">
        <a:xfrm>
          <a:off x="0" y="0"/>
          <a:ext cx="1701800" cy="901700"/>
        </a:xfrm>
        <a:prstGeom prst="rect">
          <a:avLst/>
        </a:prstGeom>
        <a:noFill/>
        <a:ln w="9525">
          <a:noFill/>
          <a:miter lim="800000"/>
          <a:headEnd/>
          <a:tailEnd/>
        </a:ln>
      </xdr:spPr>
    </xdr:pic>
    <xdr:clientData/>
  </xdr:twoCellAnchor>
  <xdr:twoCellAnchor>
    <xdr:from>
      <xdr:col>3</xdr:col>
      <xdr:colOff>507999</xdr:colOff>
      <xdr:row>0</xdr:row>
      <xdr:rowOff>0</xdr:rowOff>
    </xdr:from>
    <xdr:to>
      <xdr:col>5</xdr:col>
      <xdr:colOff>520700</xdr:colOff>
      <xdr:row>0</xdr:row>
      <xdr:rowOff>927320</xdr:rowOff>
    </xdr:to>
    <xdr:grpSp>
      <xdr:nvGrpSpPr>
        <xdr:cNvPr id="13" name="Group 12"/>
        <xdr:cNvGrpSpPr>
          <a:grpSpLocks/>
        </xdr:cNvGrpSpPr>
      </xdr:nvGrpSpPr>
      <xdr:grpSpPr bwMode="auto">
        <a:xfrm>
          <a:off x="2717799" y="0"/>
          <a:ext cx="2946401" cy="927320"/>
          <a:chOff x="6237" y="567"/>
          <a:chExt cx="4882" cy="1480"/>
        </a:xfrm>
      </xdr:grpSpPr>
      <xdr:sp macro="" textlink="">
        <xdr:nvSpPr>
          <xdr:cNvPr id="14" name="Text Box 18"/>
          <xdr:cNvSpPr txBox="1">
            <a:spLocks noChangeArrowheads="1"/>
          </xdr:cNvSpPr>
        </xdr:nvSpPr>
        <xdr:spPr bwMode="auto">
          <a:xfrm>
            <a:off x="8396" y="899"/>
            <a:ext cx="2376" cy="574"/>
          </a:xfrm>
          <a:prstGeom prst="rect">
            <a:avLst/>
          </a:prstGeom>
          <a:noFill/>
          <a:ln w="9525">
            <a:solidFill>
              <a:srgbClr val="FFFFFF"/>
            </a:solid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0" tIns="0" rIns="0" bIns="0" anchor="t" anchorCtr="0" upright="1">
            <a:noAutofit/>
          </a:bodyPr>
          <a:lstStyle/>
          <a:p>
            <a:pPr>
              <a:lnSpc>
                <a:spcPts val="900"/>
              </a:lnSpc>
              <a:spcAft>
                <a:spcPts val="0"/>
              </a:spcAft>
            </a:pPr>
            <a:r>
              <a:rPr lang="de-DE" sz="850" b="1" kern="850" spc="20" dirty="0">
                <a:solidFill>
                  <a:srgbClr val="002855"/>
                </a:solidFill>
                <a:effectLst/>
                <a:latin typeface="Arial" charset="0"/>
                <a:ea typeface="Times New Roman" charset="0"/>
              </a:rPr>
              <a:t>FRIEDRICH-ALEXANDER</a:t>
            </a:r>
            <a:endParaRPr lang="de-DE" sz="850" b="1" spc="20" dirty="0">
              <a:solidFill>
                <a:srgbClr val="002855"/>
              </a:solidFill>
              <a:effectLst/>
              <a:latin typeface="Arial" charset="0"/>
              <a:ea typeface="Times New Roman" charset="0"/>
            </a:endParaRPr>
          </a:p>
          <a:p>
            <a:pPr>
              <a:lnSpc>
                <a:spcPts val="900"/>
              </a:lnSpc>
              <a:spcAft>
                <a:spcPts val="0"/>
              </a:spcAft>
            </a:pPr>
            <a:r>
              <a:rPr lang="de-DE" sz="850" b="1" kern="850" spc="20" dirty="0">
                <a:solidFill>
                  <a:srgbClr val="002855"/>
                </a:solidFill>
                <a:effectLst/>
                <a:latin typeface="Arial" charset="0"/>
                <a:ea typeface="Times New Roman" charset="0"/>
              </a:rPr>
              <a:t>UNIVERSITÄT</a:t>
            </a:r>
            <a:endParaRPr lang="de-DE" sz="850" b="1" spc="20" dirty="0">
              <a:solidFill>
                <a:srgbClr val="002855"/>
              </a:solidFill>
              <a:effectLst/>
              <a:latin typeface="Arial" charset="0"/>
              <a:ea typeface="Times New Roman" charset="0"/>
            </a:endParaRPr>
          </a:p>
          <a:p>
            <a:pPr>
              <a:lnSpc>
                <a:spcPts val="900"/>
              </a:lnSpc>
              <a:spcAft>
                <a:spcPts val="0"/>
              </a:spcAft>
            </a:pPr>
            <a:r>
              <a:rPr lang="de-DE" sz="850" b="1" kern="850" spc="20" dirty="0">
                <a:solidFill>
                  <a:srgbClr val="002855"/>
                </a:solidFill>
                <a:effectLst/>
                <a:latin typeface="Arial" charset="0"/>
                <a:ea typeface="Times New Roman" charset="0"/>
              </a:rPr>
              <a:t>ERLANGEN-NÜRNBERG</a:t>
            </a:r>
            <a:endParaRPr lang="de-DE" sz="850" b="1" spc="20" dirty="0">
              <a:solidFill>
                <a:srgbClr val="002855"/>
              </a:solidFill>
              <a:effectLst/>
              <a:latin typeface="Arial" charset="0"/>
              <a:ea typeface="Times New Roman" charset="0"/>
            </a:endParaRPr>
          </a:p>
        </xdr:txBody>
      </xdr:sp>
      <xdr:sp macro="" textlink="">
        <xdr:nvSpPr>
          <xdr:cNvPr id="15" name="Text Box 30"/>
          <xdr:cNvSpPr txBox="1">
            <a:spLocks noChangeArrowheads="1"/>
          </xdr:cNvSpPr>
        </xdr:nvSpPr>
        <xdr:spPr bwMode="auto">
          <a:xfrm>
            <a:off x="8403" y="1599"/>
            <a:ext cx="2716" cy="448"/>
          </a:xfrm>
          <a:prstGeom prst="rect">
            <a:avLst/>
          </a:prstGeom>
          <a:noFill/>
          <a:ln w="9525">
            <a:solidFill>
              <a:srgbClr val="FFFFFF"/>
            </a:solid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0" tIns="0" rIns="0" bIns="0" anchor="t" anchorCtr="0" upright="1">
            <a:noAutofit/>
          </a:bodyPr>
          <a:lstStyle/>
          <a:p>
            <a:pPr>
              <a:lnSpc>
                <a:spcPts val="900"/>
              </a:lnSpc>
              <a:spcAft>
                <a:spcPts val="0"/>
              </a:spcAft>
            </a:pPr>
            <a:r>
              <a:rPr lang="de-DE" sz="850" b="1" kern="800" spc="20" dirty="0">
                <a:solidFill>
                  <a:srgbClr val="009775"/>
                </a:solidFill>
                <a:effectLst/>
                <a:latin typeface="Arial" charset="0"/>
                <a:ea typeface="Times New Roman" charset="0"/>
              </a:rPr>
              <a:t>NATURWISSENSCHAFTLICHE </a:t>
            </a:r>
            <a:r>
              <a:rPr lang="de-DE" sz="850" b="1" kern="800" spc="20" dirty="0" smtClean="0">
                <a:solidFill>
                  <a:srgbClr val="009775"/>
                </a:solidFill>
                <a:effectLst/>
                <a:latin typeface="Arial" charset="0"/>
                <a:ea typeface="Times New Roman" charset="0"/>
              </a:rPr>
              <a:t>FAKULTÄT`</a:t>
            </a:r>
          </a:p>
          <a:p>
            <a:pPr>
              <a:lnSpc>
                <a:spcPts val="900"/>
              </a:lnSpc>
              <a:spcAft>
                <a:spcPts val="0"/>
              </a:spcAft>
            </a:pPr>
            <a:endParaRPr lang="de-DE" sz="800" b="1" kern="800" spc="20" dirty="0" smtClean="0">
              <a:solidFill>
                <a:schemeClr val="tx1"/>
              </a:solidFill>
              <a:effectLst/>
              <a:latin typeface="Helvetica Neue" charset="0"/>
              <a:ea typeface="Helvetica Neue" charset="0"/>
              <a:cs typeface="Helvetica Neue" charset="0"/>
            </a:endParaRPr>
          </a:p>
          <a:p>
            <a:pPr>
              <a:lnSpc>
                <a:spcPts val="900"/>
              </a:lnSpc>
              <a:spcAft>
                <a:spcPts val="0"/>
              </a:spcAft>
            </a:pPr>
            <a:r>
              <a:rPr lang="de-DE" sz="800" b="1" kern="800" spc="20" dirty="0" smtClean="0">
                <a:solidFill>
                  <a:schemeClr val="tx1"/>
                </a:solidFill>
                <a:effectLst/>
                <a:latin typeface="Helvetica Neue" charset="0"/>
                <a:ea typeface="Helvetica Neue" charset="0"/>
                <a:cs typeface="Helvetica Neue" charset="0"/>
              </a:rPr>
              <a:t>Department</a:t>
            </a:r>
            <a:r>
              <a:rPr lang="de-DE" sz="800" b="1" kern="800" spc="20" baseline="0" dirty="0" smtClean="0">
                <a:solidFill>
                  <a:schemeClr val="tx1"/>
                </a:solidFill>
                <a:effectLst/>
                <a:latin typeface="Helvetica Neue" charset="0"/>
                <a:ea typeface="Helvetica Neue" charset="0"/>
                <a:cs typeface="Helvetica Neue" charset="0"/>
              </a:rPr>
              <a:t> Physik</a:t>
            </a:r>
          </a:p>
          <a:p>
            <a:pPr>
              <a:lnSpc>
                <a:spcPts val="900"/>
              </a:lnSpc>
              <a:spcAft>
                <a:spcPts val="0"/>
              </a:spcAft>
            </a:pPr>
            <a:endParaRPr lang="de-DE" sz="800" b="1" kern="800" spc="20" baseline="0" dirty="0" smtClean="0">
              <a:solidFill>
                <a:schemeClr val="tx1"/>
              </a:solidFill>
              <a:effectLst/>
              <a:latin typeface="Helvetica Neue" charset="0"/>
              <a:ea typeface="Helvetica Neue" charset="0"/>
              <a:cs typeface="Helvetica Neue" charset="0"/>
            </a:endParaRPr>
          </a:p>
          <a:p>
            <a:pPr>
              <a:lnSpc>
                <a:spcPts val="900"/>
              </a:lnSpc>
              <a:spcAft>
                <a:spcPts val="0"/>
              </a:spcAft>
            </a:pPr>
            <a:r>
              <a:rPr lang="de-DE" sz="800" b="1" kern="800" spc="20" baseline="0" dirty="0" smtClean="0">
                <a:solidFill>
                  <a:schemeClr val="tx1"/>
                </a:solidFill>
                <a:effectLst/>
                <a:latin typeface="Helvetica Neue" charset="0"/>
                <a:ea typeface="Helvetica Neue" charset="0"/>
                <a:cs typeface="Helvetica Neue" charset="0"/>
              </a:rPr>
              <a:t>Physikalisches Institut und ECAP</a:t>
            </a:r>
            <a:endParaRPr lang="de-DE" sz="800" b="1" spc="20" dirty="0">
              <a:solidFill>
                <a:schemeClr val="tx1"/>
              </a:solidFill>
              <a:effectLst/>
              <a:latin typeface="Helvetica Neue" charset="0"/>
              <a:ea typeface="Helvetica Neue" charset="0"/>
              <a:cs typeface="Helvetica Neue" charset="0"/>
            </a:endParaRPr>
          </a:p>
        </xdr:txBody>
      </xdr:sp>
      <xdr:pic>
        <xdr:nvPicPr>
          <xdr:cNvPr id="16" name="Picture 15" descr="FAU-Logo-Nat"/>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37" y="567"/>
            <a:ext cx="1996" cy="852"/>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406400</xdr:colOff>
      <xdr:row>0</xdr:row>
      <xdr:rowOff>901700</xdr:rowOff>
    </xdr:to>
    <xdr:pic>
      <xdr:nvPicPr>
        <xdr:cNvPr id="2" name="Picture 1" descr=":::::ecap_logo.jpg"/>
        <xdr:cNvPicPr/>
      </xdr:nvPicPr>
      <xdr:blipFill>
        <a:blip xmlns:r="http://schemas.openxmlformats.org/officeDocument/2006/relationships" r:embed="rId1"/>
        <a:srcRect/>
        <a:stretch>
          <a:fillRect/>
        </a:stretch>
      </xdr:blipFill>
      <xdr:spPr bwMode="auto">
        <a:xfrm>
          <a:off x="0" y="0"/>
          <a:ext cx="1714500" cy="901700"/>
        </a:xfrm>
        <a:prstGeom prst="rect">
          <a:avLst/>
        </a:prstGeom>
        <a:noFill/>
        <a:ln w="9525">
          <a:noFill/>
          <a:miter lim="800000"/>
          <a:headEnd/>
          <a:tailEnd/>
        </a:ln>
      </xdr:spPr>
    </xdr:pic>
    <xdr:clientData/>
  </xdr:twoCellAnchor>
  <xdr:twoCellAnchor>
    <xdr:from>
      <xdr:col>2</xdr:col>
      <xdr:colOff>571499</xdr:colOff>
      <xdr:row>0</xdr:row>
      <xdr:rowOff>0</xdr:rowOff>
    </xdr:from>
    <xdr:to>
      <xdr:col>4</xdr:col>
      <xdr:colOff>1726936</xdr:colOff>
      <xdr:row>1</xdr:row>
      <xdr:rowOff>12583</xdr:rowOff>
    </xdr:to>
    <xdr:grpSp>
      <xdr:nvGrpSpPr>
        <xdr:cNvPr id="8" name="Group 7"/>
        <xdr:cNvGrpSpPr>
          <a:grpSpLocks/>
        </xdr:cNvGrpSpPr>
      </xdr:nvGrpSpPr>
      <xdr:grpSpPr bwMode="auto">
        <a:xfrm>
          <a:off x="2819399" y="0"/>
          <a:ext cx="3136637" cy="946033"/>
          <a:chOff x="6237" y="567"/>
          <a:chExt cx="5041" cy="1520"/>
        </a:xfrm>
      </xdr:grpSpPr>
      <xdr:sp macro="" textlink="">
        <xdr:nvSpPr>
          <xdr:cNvPr id="9" name="Text Box 18"/>
          <xdr:cNvSpPr txBox="1">
            <a:spLocks noChangeArrowheads="1"/>
          </xdr:cNvSpPr>
        </xdr:nvSpPr>
        <xdr:spPr bwMode="auto">
          <a:xfrm>
            <a:off x="8396" y="899"/>
            <a:ext cx="2862" cy="574"/>
          </a:xfrm>
          <a:prstGeom prst="rect">
            <a:avLst/>
          </a:prstGeom>
          <a:noFill/>
          <a:ln w="9525">
            <a:solidFill>
              <a:srgbClr val="FFFFFF"/>
            </a:solid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0" tIns="0" rIns="0" bIns="0" anchor="t" anchorCtr="0" upright="1">
            <a:noAutofit/>
          </a:bodyPr>
          <a:lstStyle/>
          <a:p>
            <a:pPr>
              <a:lnSpc>
                <a:spcPts val="900"/>
              </a:lnSpc>
              <a:spcAft>
                <a:spcPts val="0"/>
              </a:spcAft>
            </a:pPr>
            <a:r>
              <a:rPr lang="de-DE" sz="850" b="1" kern="850" spc="20" dirty="0">
                <a:solidFill>
                  <a:srgbClr val="002855"/>
                </a:solidFill>
                <a:effectLst/>
                <a:latin typeface="Arial" charset="0"/>
                <a:ea typeface="Times New Roman" charset="0"/>
              </a:rPr>
              <a:t>FRIEDRICH-ALEXANDER</a:t>
            </a:r>
            <a:endParaRPr lang="de-DE" sz="850" b="1" spc="20" dirty="0">
              <a:solidFill>
                <a:srgbClr val="002855"/>
              </a:solidFill>
              <a:effectLst/>
              <a:latin typeface="Arial" charset="0"/>
              <a:ea typeface="Times New Roman" charset="0"/>
            </a:endParaRPr>
          </a:p>
          <a:p>
            <a:pPr>
              <a:lnSpc>
                <a:spcPts val="900"/>
              </a:lnSpc>
              <a:spcAft>
                <a:spcPts val="0"/>
              </a:spcAft>
            </a:pPr>
            <a:r>
              <a:rPr lang="de-DE" sz="850" b="1" kern="850" spc="20" dirty="0">
                <a:solidFill>
                  <a:srgbClr val="002855"/>
                </a:solidFill>
                <a:effectLst/>
                <a:latin typeface="Arial" charset="0"/>
                <a:ea typeface="Times New Roman" charset="0"/>
              </a:rPr>
              <a:t>UNIVERSITÄT</a:t>
            </a:r>
            <a:endParaRPr lang="de-DE" sz="850" b="1" spc="20" dirty="0">
              <a:solidFill>
                <a:srgbClr val="002855"/>
              </a:solidFill>
              <a:effectLst/>
              <a:latin typeface="Arial" charset="0"/>
              <a:ea typeface="Times New Roman" charset="0"/>
            </a:endParaRPr>
          </a:p>
          <a:p>
            <a:pPr>
              <a:lnSpc>
                <a:spcPts val="900"/>
              </a:lnSpc>
              <a:spcAft>
                <a:spcPts val="0"/>
              </a:spcAft>
            </a:pPr>
            <a:r>
              <a:rPr lang="de-DE" sz="850" b="1" kern="850" spc="20" dirty="0">
                <a:solidFill>
                  <a:srgbClr val="002855"/>
                </a:solidFill>
                <a:effectLst/>
                <a:latin typeface="Arial" charset="0"/>
                <a:ea typeface="Times New Roman" charset="0"/>
              </a:rPr>
              <a:t>ERLANGEN-NÜRNBERG</a:t>
            </a:r>
            <a:endParaRPr lang="de-DE" sz="850" b="1" spc="20" dirty="0">
              <a:solidFill>
                <a:srgbClr val="002855"/>
              </a:solidFill>
              <a:effectLst/>
              <a:latin typeface="Arial" charset="0"/>
              <a:ea typeface="Times New Roman" charset="0"/>
            </a:endParaRPr>
          </a:p>
        </xdr:txBody>
      </xdr:sp>
      <xdr:sp macro="" textlink="">
        <xdr:nvSpPr>
          <xdr:cNvPr id="10" name="Text Box 30"/>
          <xdr:cNvSpPr txBox="1">
            <a:spLocks noChangeArrowheads="1"/>
          </xdr:cNvSpPr>
        </xdr:nvSpPr>
        <xdr:spPr bwMode="auto">
          <a:xfrm>
            <a:off x="8403" y="1599"/>
            <a:ext cx="2875" cy="488"/>
          </a:xfrm>
          <a:prstGeom prst="rect">
            <a:avLst/>
          </a:prstGeom>
          <a:noFill/>
          <a:ln w="9525">
            <a:solidFill>
              <a:srgbClr val="FFFFFF"/>
            </a:solid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0" tIns="0" rIns="0" bIns="0" anchor="t" anchorCtr="0" upright="1">
            <a:noAutofit/>
          </a:bodyPr>
          <a:lstStyle/>
          <a:p>
            <a:pPr>
              <a:lnSpc>
                <a:spcPts val="900"/>
              </a:lnSpc>
              <a:spcAft>
                <a:spcPts val="0"/>
              </a:spcAft>
            </a:pPr>
            <a:r>
              <a:rPr lang="de-DE" sz="850" b="1" kern="800" spc="20" dirty="0">
                <a:solidFill>
                  <a:srgbClr val="009775"/>
                </a:solidFill>
                <a:effectLst/>
                <a:latin typeface="Arial" charset="0"/>
                <a:ea typeface="Times New Roman" charset="0"/>
              </a:rPr>
              <a:t>NATURWISSENSCHAFTLICHE </a:t>
            </a:r>
            <a:r>
              <a:rPr lang="de-DE" sz="850" b="1" kern="800" spc="20" dirty="0" smtClean="0">
                <a:solidFill>
                  <a:srgbClr val="009775"/>
                </a:solidFill>
                <a:effectLst/>
                <a:latin typeface="Arial" charset="0"/>
                <a:ea typeface="Times New Roman" charset="0"/>
              </a:rPr>
              <a:t>FAKULTÄT`</a:t>
            </a:r>
          </a:p>
          <a:p>
            <a:pPr>
              <a:lnSpc>
                <a:spcPts val="900"/>
              </a:lnSpc>
              <a:spcAft>
                <a:spcPts val="0"/>
              </a:spcAft>
            </a:pPr>
            <a:endParaRPr lang="de-DE" sz="800" b="1" kern="800" spc="20" dirty="0" smtClean="0">
              <a:solidFill>
                <a:schemeClr val="tx1"/>
              </a:solidFill>
              <a:effectLst/>
              <a:latin typeface="Helvetica Neue" charset="0"/>
              <a:ea typeface="Helvetica Neue" charset="0"/>
              <a:cs typeface="Helvetica Neue" charset="0"/>
            </a:endParaRPr>
          </a:p>
          <a:p>
            <a:pPr>
              <a:lnSpc>
                <a:spcPts val="900"/>
              </a:lnSpc>
              <a:spcAft>
                <a:spcPts val="0"/>
              </a:spcAft>
            </a:pPr>
            <a:r>
              <a:rPr lang="de-DE" sz="800" b="1" kern="800" spc="20" dirty="0" smtClean="0">
                <a:solidFill>
                  <a:schemeClr val="tx1"/>
                </a:solidFill>
                <a:effectLst/>
                <a:latin typeface="Helvetica Neue" charset="0"/>
                <a:ea typeface="Helvetica Neue" charset="0"/>
                <a:cs typeface="Helvetica Neue" charset="0"/>
              </a:rPr>
              <a:t>Department</a:t>
            </a:r>
            <a:r>
              <a:rPr lang="de-DE" sz="800" b="1" kern="800" spc="20" baseline="0" dirty="0" smtClean="0">
                <a:solidFill>
                  <a:schemeClr val="tx1"/>
                </a:solidFill>
                <a:effectLst/>
                <a:latin typeface="Helvetica Neue" charset="0"/>
                <a:ea typeface="Helvetica Neue" charset="0"/>
                <a:cs typeface="Helvetica Neue" charset="0"/>
              </a:rPr>
              <a:t> Physik</a:t>
            </a:r>
          </a:p>
          <a:p>
            <a:pPr>
              <a:lnSpc>
                <a:spcPts val="900"/>
              </a:lnSpc>
              <a:spcAft>
                <a:spcPts val="0"/>
              </a:spcAft>
            </a:pPr>
            <a:endParaRPr lang="de-DE" sz="800" b="1" kern="800" spc="20" baseline="0" dirty="0" smtClean="0">
              <a:solidFill>
                <a:schemeClr val="tx1"/>
              </a:solidFill>
              <a:effectLst/>
              <a:latin typeface="Helvetica Neue" charset="0"/>
              <a:ea typeface="Helvetica Neue" charset="0"/>
              <a:cs typeface="Helvetica Neue" charset="0"/>
            </a:endParaRPr>
          </a:p>
          <a:p>
            <a:pPr>
              <a:lnSpc>
                <a:spcPts val="900"/>
              </a:lnSpc>
              <a:spcAft>
                <a:spcPts val="0"/>
              </a:spcAft>
            </a:pPr>
            <a:r>
              <a:rPr lang="de-DE" sz="800" b="1" kern="800" spc="20" baseline="0" dirty="0" smtClean="0">
                <a:solidFill>
                  <a:schemeClr val="tx1"/>
                </a:solidFill>
                <a:effectLst/>
                <a:latin typeface="Helvetica Neue" charset="0"/>
                <a:ea typeface="Helvetica Neue" charset="0"/>
                <a:cs typeface="Helvetica Neue" charset="0"/>
              </a:rPr>
              <a:t>Physikalisches Institut und ECAP</a:t>
            </a:r>
            <a:endParaRPr lang="de-DE" sz="800" b="1" spc="20" dirty="0">
              <a:solidFill>
                <a:schemeClr val="tx1"/>
              </a:solidFill>
              <a:effectLst/>
              <a:latin typeface="Helvetica Neue" charset="0"/>
              <a:ea typeface="Helvetica Neue" charset="0"/>
              <a:cs typeface="Helvetica Neue" charset="0"/>
            </a:endParaRPr>
          </a:p>
        </xdr:txBody>
      </xdr:sp>
      <xdr:pic>
        <xdr:nvPicPr>
          <xdr:cNvPr id="11" name="Picture 10" descr="FAU-Logo-Nat"/>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37" y="567"/>
            <a:ext cx="1996" cy="852"/>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406400</xdr:colOff>
      <xdr:row>0</xdr:row>
      <xdr:rowOff>901700</xdr:rowOff>
    </xdr:to>
    <xdr:pic>
      <xdr:nvPicPr>
        <xdr:cNvPr id="2" name="Picture 1" descr=":::::ecap_logo.jpg"/>
        <xdr:cNvPicPr/>
      </xdr:nvPicPr>
      <xdr:blipFill>
        <a:blip xmlns:r="http://schemas.openxmlformats.org/officeDocument/2006/relationships" r:embed="rId1"/>
        <a:srcRect/>
        <a:stretch>
          <a:fillRect/>
        </a:stretch>
      </xdr:blipFill>
      <xdr:spPr bwMode="auto">
        <a:xfrm>
          <a:off x="0" y="0"/>
          <a:ext cx="1714500" cy="901700"/>
        </a:xfrm>
        <a:prstGeom prst="rect">
          <a:avLst/>
        </a:prstGeom>
        <a:noFill/>
        <a:ln w="9525">
          <a:noFill/>
          <a:miter lim="800000"/>
          <a:headEnd/>
          <a:tailEnd/>
        </a:ln>
      </xdr:spPr>
    </xdr:pic>
    <xdr:clientData/>
  </xdr:twoCellAnchor>
  <xdr:twoCellAnchor>
    <xdr:from>
      <xdr:col>2</xdr:col>
      <xdr:colOff>571499</xdr:colOff>
      <xdr:row>0</xdr:row>
      <xdr:rowOff>0</xdr:rowOff>
    </xdr:from>
    <xdr:to>
      <xdr:col>4</xdr:col>
      <xdr:colOff>1726936</xdr:colOff>
      <xdr:row>1</xdr:row>
      <xdr:rowOff>12583</xdr:rowOff>
    </xdr:to>
    <xdr:grpSp>
      <xdr:nvGrpSpPr>
        <xdr:cNvPr id="3" name="Group 2"/>
        <xdr:cNvGrpSpPr>
          <a:grpSpLocks/>
        </xdr:cNvGrpSpPr>
      </xdr:nvGrpSpPr>
      <xdr:grpSpPr bwMode="auto">
        <a:xfrm>
          <a:off x="2908299" y="0"/>
          <a:ext cx="3212837" cy="952383"/>
          <a:chOff x="6237" y="567"/>
          <a:chExt cx="5041" cy="1520"/>
        </a:xfrm>
      </xdr:grpSpPr>
      <xdr:sp macro="" textlink="">
        <xdr:nvSpPr>
          <xdr:cNvPr id="4" name="Text Box 18"/>
          <xdr:cNvSpPr txBox="1">
            <a:spLocks noChangeArrowheads="1"/>
          </xdr:cNvSpPr>
        </xdr:nvSpPr>
        <xdr:spPr bwMode="auto">
          <a:xfrm>
            <a:off x="8396" y="899"/>
            <a:ext cx="2862" cy="574"/>
          </a:xfrm>
          <a:prstGeom prst="rect">
            <a:avLst/>
          </a:prstGeom>
          <a:noFill/>
          <a:ln w="9525">
            <a:solidFill>
              <a:srgbClr val="FFFFFF"/>
            </a:solid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0" tIns="0" rIns="0" bIns="0" anchor="t" anchorCtr="0" upright="1">
            <a:noAutofit/>
          </a:bodyPr>
          <a:lstStyle/>
          <a:p>
            <a:pPr>
              <a:lnSpc>
                <a:spcPts val="900"/>
              </a:lnSpc>
              <a:spcAft>
                <a:spcPts val="0"/>
              </a:spcAft>
            </a:pPr>
            <a:r>
              <a:rPr lang="de-DE" sz="850" b="1" kern="850" spc="20" dirty="0">
                <a:solidFill>
                  <a:srgbClr val="002855"/>
                </a:solidFill>
                <a:effectLst/>
                <a:latin typeface="Arial" charset="0"/>
                <a:ea typeface="Times New Roman" charset="0"/>
              </a:rPr>
              <a:t>FRIEDRICH-ALEXANDER</a:t>
            </a:r>
            <a:endParaRPr lang="de-DE" sz="850" b="1" spc="20" dirty="0">
              <a:solidFill>
                <a:srgbClr val="002855"/>
              </a:solidFill>
              <a:effectLst/>
              <a:latin typeface="Arial" charset="0"/>
              <a:ea typeface="Times New Roman" charset="0"/>
            </a:endParaRPr>
          </a:p>
          <a:p>
            <a:pPr>
              <a:lnSpc>
                <a:spcPts val="900"/>
              </a:lnSpc>
              <a:spcAft>
                <a:spcPts val="0"/>
              </a:spcAft>
            </a:pPr>
            <a:r>
              <a:rPr lang="de-DE" sz="850" b="1" kern="850" spc="20" dirty="0">
                <a:solidFill>
                  <a:srgbClr val="002855"/>
                </a:solidFill>
                <a:effectLst/>
                <a:latin typeface="Arial" charset="0"/>
                <a:ea typeface="Times New Roman" charset="0"/>
              </a:rPr>
              <a:t>UNIVERSITÄT</a:t>
            </a:r>
            <a:endParaRPr lang="de-DE" sz="850" b="1" spc="20" dirty="0">
              <a:solidFill>
                <a:srgbClr val="002855"/>
              </a:solidFill>
              <a:effectLst/>
              <a:latin typeface="Arial" charset="0"/>
              <a:ea typeface="Times New Roman" charset="0"/>
            </a:endParaRPr>
          </a:p>
          <a:p>
            <a:pPr>
              <a:lnSpc>
                <a:spcPts val="900"/>
              </a:lnSpc>
              <a:spcAft>
                <a:spcPts val="0"/>
              </a:spcAft>
            </a:pPr>
            <a:r>
              <a:rPr lang="de-DE" sz="850" b="1" kern="850" spc="20" dirty="0">
                <a:solidFill>
                  <a:srgbClr val="002855"/>
                </a:solidFill>
                <a:effectLst/>
                <a:latin typeface="Arial" charset="0"/>
                <a:ea typeface="Times New Roman" charset="0"/>
              </a:rPr>
              <a:t>ERLANGEN-NÜRNBERG</a:t>
            </a:r>
            <a:endParaRPr lang="de-DE" sz="850" b="1" spc="20" dirty="0">
              <a:solidFill>
                <a:srgbClr val="002855"/>
              </a:solidFill>
              <a:effectLst/>
              <a:latin typeface="Arial" charset="0"/>
              <a:ea typeface="Times New Roman" charset="0"/>
            </a:endParaRPr>
          </a:p>
        </xdr:txBody>
      </xdr:sp>
      <xdr:sp macro="" textlink="">
        <xdr:nvSpPr>
          <xdr:cNvPr id="5" name="Text Box 30"/>
          <xdr:cNvSpPr txBox="1">
            <a:spLocks noChangeArrowheads="1"/>
          </xdr:cNvSpPr>
        </xdr:nvSpPr>
        <xdr:spPr bwMode="auto">
          <a:xfrm>
            <a:off x="8403" y="1599"/>
            <a:ext cx="2875" cy="488"/>
          </a:xfrm>
          <a:prstGeom prst="rect">
            <a:avLst/>
          </a:prstGeom>
          <a:noFill/>
          <a:ln w="9525">
            <a:solidFill>
              <a:srgbClr val="FFFFFF"/>
            </a:solid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0" tIns="0" rIns="0" bIns="0" anchor="t" anchorCtr="0" upright="1">
            <a:noAutofit/>
          </a:bodyPr>
          <a:lstStyle/>
          <a:p>
            <a:pPr>
              <a:lnSpc>
                <a:spcPts val="900"/>
              </a:lnSpc>
              <a:spcAft>
                <a:spcPts val="0"/>
              </a:spcAft>
            </a:pPr>
            <a:r>
              <a:rPr lang="de-DE" sz="850" b="1" kern="800" spc="20" dirty="0">
                <a:solidFill>
                  <a:srgbClr val="009775"/>
                </a:solidFill>
                <a:effectLst/>
                <a:latin typeface="Arial" charset="0"/>
                <a:ea typeface="Times New Roman" charset="0"/>
              </a:rPr>
              <a:t>NATURWISSENSCHAFTLICHE </a:t>
            </a:r>
            <a:r>
              <a:rPr lang="de-DE" sz="850" b="1" kern="800" spc="20" dirty="0" smtClean="0">
                <a:solidFill>
                  <a:srgbClr val="009775"/>
                </a:solidFill>
                <a:effectLst/>
                <a:latin typeface="Arial" charset="0"/>
                <a:ea typeface="Times New Roman" charset="0"/>
              </a:rPr>
              <a:t>FAKULTÄT`</a:t>
            </a:r>
          </a:p>
          <a:p>
            <a:pPr>
              <a:lnSpc>
                <a:spcPts val="900"/>
              </a:lnSpc>
              <a:spcAft>
                <a:spcPts val="0"/>
              </a:spcAft>
            </a:pPr>
            <a:endParaRPr lang="de-DE" sz="800" b="1" kern="800" spc="20" dirty="0" smtClean="0">
              <a:solidFill>
                <a:schemeClr val="tx1"/>
              </a:solidFill>
              <a:effectLst/>
              <a:latin typeface="Helvetica Neue" charset="0"/>
              <a:ea typeface="Helvetica Neue" charset="0"/>
              <a:cs typeface="Helvetica Neue" charset="0"/>
            </a:endParaRPr>
          </a:p>
          <a:p>
            <a:pPr>
              <a:lnSpc>
                <a:spcPts val="900"/>
              </a:lnSpc>
              <a:spcAft>
                <a:spcPts val="0"/>
              </a:spcAft>
            </a:pPr>
            <a:r>
              <a:rPr lang="de-DE" sz="800" b="1" kern="800" spc="20" dirty="0" smtClean="0">
                <a:solidFill>
                  <a:schemeClr val="tx1"/>
                </a:solidFill>
                <a:effectLst/>
                <a:latin typeface="Helvetica Neue" charset="0"/>
                <a:ea typeface="Helvetica Neue" charset="0"/>
                <a:cs typeface="Helvetica Neue" charset="0"/>
              </a:rPr>
              <a:t>Department</a:t>
            </a:r>
            <a:r>
              <a:rPr lang="de-DE" sz="800" b="1" kern="800" spc="20" baseline="0" dirty="0" smtClean="0">
                <a:solidFill>
                  <a:schemeClr val="tx1"/>
                </a:solidFill>
                <a:effectLst/>
                <a:latin typeface="Helvetica Neue" charset="0"/>
                <a:ea typeface="Helvetica Neue" charset="0"/>
                <a:cs typeface="Helvetica Neue" charset="0"/>
              </a:rPr>
              <a:t> Physik</a:t>
            </a:r>
          </a:p>
          <a:p>
            <a:pPr>
              <a:lnSpc>
                <a:spcPts val="900"/>
              </a:lnSpc>
              <a:spcAft>
                <a:spcPts val="0"/>
              </a:spcAft>
            </a:pPr>
            <a:endParaRPr lang="de-DE" sz="800" b="1" kern="800" spc="20" baseline="0" dirty="0" smtClean="0">
              <a:solidFill>
                <a:schemeClr val="tx1"/>
              </a:solidFill>
              <a:effectLst/>
              <a:latin typeface="Helvetica Neue" charset="0"/>
              <a:ea typeface="Helvetica Neue" charset="0"/>
              <a:cs typeface="Helvetica Neue" charset="0"/>
            </a:endParaRPr>
          </a:p>
          <a:p>
            <a:pPr>
              <a:lnSpc>
                <a:spcPts val="900"/>
              </a:lnSpc>
              <a:spcAft>
                <a:spcPts val="0"/>
              </a:spcAft>
            </a:pPr>
            <a:r>
              <a:rPr lang="de-DE" sz="800" b="1" kern="800" spc="20" baseline="0" dirty="0" smtClean="0">
                <a:solidFill>
                  <a:schemeClr val="tx1"/>
                </a:solidFill>
                <a:effectLst/>
                <a:latin typeface="Helvetica Neue" charset="0"/>
                <a:ea typeface="Helvetica Neue" charset="0"/>
                <a:cs typeface="Helvetica Neue" charset="0"/>
              </a:rPr>
              <a:t>Physikalisches Institut und ECAP</a:t>
            </a:r>
            <a:endParaRPr lang="de-DE" sz="800" b="1" spc="20" dirty="0">
              <a:solidFill>
                <a:schemeClr val="tx1"/>
              </a:solidFill>
              <a:effectLst/>
              <a:latin typeface="Helvetica Neue" charset="0"/>
              <a:ea typeface="Helvetica Neue" charset="0"/>
              <a:cs typeface="Helvetica Neue" charset="0"/>
            </a:endParaRPr>
          </a:p>
        </xdr:txBody>
      </xdr:sp>
      <xdr:pic>
        <xdr:nvPicPr>
          <xdr:cNvPr id="6" name="Picture 5" descr="FAU-Logo-Nat"/>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37" y="567"/>
            <a:ext cx="1996" cy="852"/>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oneCellAnchor>
    <xdr:from>
      <xdr:col>10</xdr:col>
      <xdr:colOff>438150</xdr:colOff>
      <xdr:row>16</xdr:row>
      <xdr:rowOff>6350</xdr:rowOff>
    </xdr:from>
    <xdr:ext cx="65" cy="172227"/>
    <xdr:sp macro="" textlink="">
      <xdr:nvSpPr>
        <xdr:cNvPr id="7" name="TextBox 6"/>
        <xdr:cNvSpPr txBox="1"/>
      </xdr:nvSpPr>
      <xdr:spPr>
        <a:xfrm>
          <a:off x="11423650" y="4895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dirty="0"/>
        </a:p>
      </xdr:txBody>
    </xdr:sp>
    <xdr:clientData/>
  </xdr:oneCellAnchor>
</xdr:wsDr>
</file>

<file path=xl/tables/table1.xml><?xml version="1.0" encoding="utf-8"?>
<table xmlns="http://schemas.openxmlformats.org/spreadsheetml/2006/main" id="4" name="Table15" displayName="Table15" ref="A12:E34" totalsRowShown="0" headerRowDxfId="1">
  <autoFilter ref="A12:E34"/>
  <tableColumns count="5">
    <tableColumn id="1" name="Datum (TT.MM.JJJJ)"/>
    <tableColumn id="2" name="Arbeitsbeginn (hh:mm)"/>
    <tableColumn id="3" name="Arbeitsende (hh:mm)"/>
    <tableColumn id="4" name="Stundenzahl (hh:mm)"/>
    <tableColumn id="5" name="Bemerkungen"/>
  </tableColumns>
  <tableStyleInfo name="TableStyleMedium16" showFirstColumn="0" showLastColumn="0" showRowStripes="1" showColumnStripes="0"/>
</table>
</file>

<file path=xl/tables/table2.xml><?xml version="1.0" encoding="utf-8"?>
<table xmlns="http://schemas.openxmlformats.org/spreadsheetml/2006/main" id="1" name="Table152" displayName="Table152" ref="A12:E34" totalsRowShown="0" headerRowDxfId="0">
  <autoFilter ref="A12:E34"/>
  <tableColumns count="5">
    <tableColumn id="1" name="Datum (TT.MM.JJJJ)"/>
    <tableColumn id="2" name="Arbeitsbeginn (hh:mm)"/>
    <tableColumn id="3" name="Arbeitsende (hh:mm)"/>
    <tableColumn id="4" name="Stundenzahl (hh:mm)"/>
    <tableColumn id="5" name="Bemerkungen"/>
  </tableColumns>
  <tableStyleInfo name="TableStyleMedium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hyperlink" Target="http://www.zuv.fau.de/einrichtungen/personalabteilung/handbuch-personal/nebenberufliche-hilfskraefte/" TargetMode="External"/><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3.vml"/><Relationship Id="rId1" Type="http://schemas.openxmlformats.org/officeDocument/2006/relationships/drawing" Target="../drawings/drawing3.xml"/><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4.vml"/><Relationship Id="rId1" Type="http://schemas.openxmlformats.org/officeDocument/2006/relationships/drawing" Target="../drawings/drawing4.xm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4"/>
  <sheetViews>
    <sheetView tabSelected="1" workbookViewId="0">
      <selection activeCell="C14" sqref="C14"/>
    </sheetView>
  </sheetViews>
  <sheetFormatPr baseColWidth="10" defaultRowHeight="15"/>
  <cols>
    <col min="1" max="1" width="13.33203125" customWidth="1"/>
    <col min="2" max="4" width="12.33203125" customWidth="1"/>
    <col min="5" max="5" width="20" customWidth="1"/>
  </cols>
  <sheetData>
    <row r="1" spans="1:6" ht="74.099999999999994" customHeight="1"/>
    <row r="2" spans="1:6">
      <c r="A2" t="s">
        <v>43</v>
      </c>
    </row>
    <row r="3" spans="1:6" s="8" customFormat="1" ht="57" customHeight="1">
      <c r="A3" s="68" t="s">
        <v>18</v>
      </c>
      <c r="B3" s="66"/>
      <c r="C3" s="67"/>
      <c r="D3" s="10"/>
    </row>
    <row r="4" spans="1:6" ht="8.1" customHeight="1">
      <c r="A4" s="3"/>
      <c r="B4" s="3"/>
      <c r="C4" s="3"/>
      <c r="D4" s="3"/>
    </row>
    <row r="5" spans="1:6">
      <c r="A5" t="s">
        <v>14</v>
      </c>
      <c r="E5" s="4"/>
    </row>
    <row r="6" spans="1:6" s="8" customFormat="1" ht="29.1" customHeight="1">
      <c r="A6" s="65" t="s">
        <v>72</v>
      </c>
      <c r="B6" s="66"/>
      <c r="C6" s="67"/>
      <c r="D6" s="61">
        <v>34722</v>
      </c>
    </row>
    <row r="7" spans="1:6">
      <c r="A7" s="13" t="s">
        <v>46</v>
      </c>
      <c r="B7" s="13"/>
      <c r="C7" s="13"/>
      <c r="D7" s="13" t="s">
        <v>0</v>
      </c>
    </row>
    <row r="8" spans="1:6" ht="12" customHeight="1">
      <c r="A8" s="13"/>
      <c r="B8" s="13"/>
      <c r="C8" s="13"/>
      <c r="D8" s="13"/>
    </row>
    <row r="9" spans="1:6">
      <c r="A9" s="13" t="s">
        <v>65</v>
      </c>
      <c r="B9" s="13"/>
      <c r="C9" s="13"/>
      <c r="D9" s="13"/>
    </row>
    <row r="10" spans="1:6" ht="39.950000000000003" customHeight="1">
      <c r="A10" s="69" t="s">
        <v>73</v>
      </c>
      <c r="B10" s="70"/>
      <c r="C10" s="71"/>
      <c r="D10" s="13"/>
    </row>
    <row r="11" spans="1:6">
      <c r="A11" s="60" t="s">
        <v>46</v>
      </c>
      <c r="B11" s="60"/>
      <c r="C11" s="60"/>
    </row>
    <row r="12" spans="1:6" ht="6.95" customHeight="1">
      <c r="A12" s="60"/>
      <c r="B12" s="60"/>
      <c r="C12" s="60"/>
    </row>
    <row r="13" spans="1:6">
      <c r="A13" t="s">
        <v>15</v>
      </c>
    </row>
    <row r="14" spans="1:6" s="8" customFormat="1" ht="29.1" customHeight="1">
      <c r="A14" s="62">
        <v>43160</v>
      </c>
      <c r="B14" s="62">
        <v>43312</v>
      </c>
      <c r="C14" s="36">
        <v>10</v>
      </c>
      <c r="D14" s="36">
        <v>3</v>
      </c>
      <c r="F14" s="9"/>
    </row>
    <row r="15" spans="1:6" ht="28.5">
      <c r="A15" s="18" t="s">
        <v>9</v>
      </c>
      <c r="B15" s="14" t="s">
        <v>10</v>
      </c>
      <c r="C15" s="14" t="s">
        <v>16</v>
      </c>
      <c r="D15" s="14" t="s">
        <v>11</v>
      </c>
    </row>
    <row r="17" spans="1:6" ht="26.1" customHeight="1">
      <c r="A17" t="s">
        <v>71</v>
      </c>
    </row>
    <row r="18" spans="1:6" ht="21.95" customHeight="1">
      <c r="A18" t="s">
        <v>67</v>
      </c>
      <c r="C18" s="64">
        <f>ROUNDDOWN(C14*365/7/12,1)</f>
        <v>43.4</v>
      </c>
      <c r="D18" t="s">
        <v>69</v>
      </c>
    </row>
    <row r="19" spans="1:6" ht="21.95" customHeight="1">
      <c r="A19" t="s">
        <v>68</v>
      </c>
      <c r="C19" s="64">
        <f>ROUNDDOWN(C14*'interne Verwendung'!F36,0)</f>
        <v>218</v>
      </c>
      <c r="D19" t="s">
        <v>69</v>
      </c>
      <c r="E19" s="17"/>
    </row>
    <row r="20" spans="1:6" ht="21.95" customHeight="1">
      <c r="A20" t="s">
        <v>31</v>
      </c>
      <c r="C20" s="64">
        <f>ROUNDDOWN('interne Verwendung'!A35*C14/D14,1)</f>
        <v>16.600000000000001</v>
      </c>
      <c r="D20" t="s">
        <v>32</v>
      </c>
      <c r="E20" s="17"/>
    </row>
    <row r="21" spans="1:6" ht="21.95" customHeight="1">
      <c r="A21" t="s">
        <v>33</v>
      </c>
      <c r="C21" s="12">
        <f>'interne Verwendung'!A36</f>
        <v>5</v>
      </c>
      <c r="D21" t="s">
        <v>34</v>
      </c>
    </row>
    <row r="22" spans="1:6" ht="24" customHeight="1">
      <c r="A22" s="3"/>
      <c r="B22" s="3"/>
      <c r="C22" s="3"/>
      <c r="D22" s="3"/>
      <c r="E22" s="3"/>
      <c r="F22" s="3"/>
    </row>
    <row r="23" spans="1:6" ht="13.5" customHeight="1">
      <c r="E23" s="7"/>
      <c r="F23" s="3"/>
    </row>
    <row r="24" spans="1:6" ht="29.1" customHeight="1">
      <c r="A24" s="62"/>
      <c r="B24" s="62"/>
      <c r="C24" s="36"/>
      <c r="D24" s="36"/>
      <c r="E24" s="3"/>
      <c r="F24" s="3"/>
    </row>
    <row r="25" spans="1:6">
      <c r="A25" s="18"/>
      <c r="B25" s="14"/>
      <c r="C25" s="14"/>
      <c r="D25" s="14"/>
      <c r="E25" s="3"/>
      <c r="F25" s="3"/>
    </row>
    <row r="26" spans="1:6" ht="14.1" customHeight="1">
      <c r="E26" s="3"/>
      <c r="F26" s="3"/>
    </row>
    <row r="27" spans="1:6" ht="26.1" customHeight="1"/>
    <row r="28" spans="1:6" ht="21.95" customHeight="1">
      <c r="C28" s="64"/>
    </row>
    <row r="29" spans="1:6" ht="21.95" customHeight="1">
      <c r="C29" s="64"/>
    </row>
    <row r="30" spans="1:6" s="2" customFormat="1" ht="21.95" customHeight="1">
      <c r="A30"/>
      <c r="B30"/>
      <c r="C30" s="64"/>
      <c r="D30"/>
      <c r="E30" s="6"/>
      <c r="F30" s="6"/>
    </row>
    <row r="31" spans="1:6" ht="21.95" customHeight="1">
      <c r="C31" s="12"/>
      <c r="E31" s="3"/>
      <c r="F31" s="3"/>
    </row>
    <row r="32" spans="1:6" ht="14.1" customHeight="1">
      <c r="A32" s="3"/>
      <c r="B32" s="3"/>
      <c r="C32" s="3"/>
      <c r="D32" s="3"/>
      <c r="E32" s="3"/>
      <c r="F32" s="3"/>
    </row>
    <row r="33" spans="1:6" ht="14.1" customHeight="1">
      <c r="A33" s="3"/>
      <c r="B33" s="3"/>
      <c r="C33" s="3"/>
      <c r="D33" s="3"/>
      <c r="E33" s="3"/>
      <c r="F33" s="3"/>
    </row>
    <row r="34" spans="1:6" ht="14.1" customHeight="1">
      <c r="A34" s="3"/>
      <c r="B34" s="3"/>
      <c r="C34" s="3"/>
      <c r="D34" s="3"/>
      <c r="E34" s="3"/>
      <c r="F34" s="3"/>
    </row>
    <row r="35" spans="1:6" ht="14.1" customHeight="1">
      <c r="A35" s="3"/>
      <c r="B35" s="3"/>
      <c r="C35" s="3"/>
      <c r="D35" s="3"/>
      <c r="E35" s="3"/>
      <c r="F35" s="3"/>
    </row>
    <row r="36" spans="1:6" ht="14.1" customHeight="1">
      <c r="A36" s="3"/>
      <c r="B36" s="3"/>
      <c r="C36" s="3"/>
      <c r="D36" s="3"/>
      <c r="E36" s="3"/>
      <c r="F36" s="3"/>
    </row>
    <row r="37" spans="1:6" ht="14.1" customHeight="1">
      <c r="A37" s="3"/>
      <c r="B37" s="3"/>
      <c r="C37" s="3"/>
      <c r="D37" s="3"/>
      <c r="E37" s="3"/>
      <c r="F37" s="3"/>
    </row>
    <row r="38" spans="1:6" ht="14.1" customHeight="1">
      <c r="A38" s="3"/>
      <c r="B38" s="3"/>
      <c r="C38" s="3"/>
      <c r="D38" s="3"/>
      <c r="E38" s="3"/>
      <c r="F38" s="3"/>
    </row>
    <row r="39" spans="1:6" ht="14.1" customHeight="1">
      <c r="A39" s="3"/>
      <c r="B39" s="3"/>
      <c r="C39" s="3"/>
      <c r="D39" s="3"/>
      <c r="E39" s="3"/>
      <c r="F39" s="3"/>
    </row>
    <row r="40" spans="1:6" ht="14.1" customHeight="1">
      <c r="A40" s="3"/>
      <c r="B40" s="3"/>
      <c r="C40" s="3"/>
      <c r="D40" s="3"/>
      <c r="E40" s="3"/>
      <c r="F40" s="3"/>
    </row>
    <row r="41" spans="1:6" ht="14.1" customHeight="1">
      <c r="A41" s="3"/>
      <c r="B41" s="3"/>
      <c r="C41" s="3"/>
      <c r="D41" s="3"/>
      <c r="E41" s="3"/>
      <c r="F41" s="3"/>
    </row>
    <row r="42" spans="1:6" ht="14.1" customHeight="1">
      <c r="A42" s="3"/>
      <c r="B42" s="3"/>
      <c r="C42" s="3"/>
      <c r="D42" s="3"/>
      <c r="E42" s="3"/>
      <c r="F42" s="3"/>
    </row>
    <row r="43" spans="1:6" ht="14.1" customHeight="1">
      <c r="A43" s="3"/>
      <c r="B43" s="3"/>
      <c r="C43" s="3"/>
      <c r="D43" s="3"/>
      <c r="E43" s="3"/>
      <c r="F43" s="3"/>
    </row>
    <row r="44" spans="1:6" ht="14.1" customHeight="1">
      <c r="A44" s="3"/>
      <c r="B44" s="3"/>
      <c r="C44" s="3"/>
      <c r="D44" s="3"/>
      <c r="E44" s="3"/>
      <c r="F44" s="3"/>
    </row>
    <row r="45" spans="1:6" ht="14.1" customHeight="1">
      <c r="A45" s="3"/>
      <c r="B45" s="3"/>
      <c r="C45" s="3"/>
      <c r="D45" s="3"/>
      <c r="E45" s="3"/>
      <c r="F45" s="3"/>
    </row>
    <row r="46" spans="1:6" ht="14.1" customHeight="1">
      <c r="A46" s="3"/>
      <c r="B46" s="3"/>
      <c r="C46" s="3"/>
      <c r="D46" s="3"/>
      <c r="E46" s="3"/>
      <c r="F46" s="3"/>
    </row>
    <row r="47" spans="1:6" ht="14.1" customHeight="1">
      <c r="A47" s="3"/>
      <c r="B47" s="3"/>
      <c r="C47" s="3"/>
      <c r="D47" s="3"/>
      <c r="E47" s="3"/>
      <c r="F47" s="3"/>
    </row>
    <row r="48" spans="1:6" ht="14.1" customHeight="1">
      <c r="A48" s="3"/>
      <c r="B48" s="3"/>
      <c r="C48" s="3"/>
      <c r="D48" s="3"/>
      <c r="E48" s="3"/>
      <c r="F48" s="3"/>
    </row>
    <row r="49" spans="1:6" ht="14.1" customHeight="1">
      <c r="A49" s="3"/>
      <c r="B49" s="3"/>
      <c r="C49" s="3"/>
      <c r="D49" s="3"/>
      <c r="E49" s="3"/>
      <c r="F49" s="3"/>
    </row>
    <row r="50" spans="1:6" ht="14.1" customHeight="1">
      <c r="A50" s="3"/>
      <c r="B50" s="3"/>
      <c r="C50" s="3"/>
      <c r="D50" s="3"/>
      <c r="E50" s="3"/>
      <c r="F50" s="3"/>
    </row>
    <row r="51" spans="1:6" ht="14.1" customHeight="1">
      <c r="A51" s="3"/>
      <c r="B51" s="3"/>
      <c r="C51" s="3"/>
      <c r="D51" s="3"/>
      <c r="E51" s="3"/>
      <c r="F51" s="3"/>
    </row>
    <row r="52" spans="1:6" ht="14.1" customHeight="1">
      <c r="A52" s="3"/>
      <c r="B52" s="3"/>
      <c r="C52" s="3"/>
      <c r="D52" s="3"/>
      <c r="E52" s="3"/>
      <c r="F52" s="3"/>
    </row>
    <row r="53" spans="1:6">
      <c r="A53" s="3"/>
      <c r="B53" s="3"/>
      <c r="C53" s="3"/>
      <c r="D53" s="3"/>
      <c r="E53" s="3"/>
      <c r="F53" s="3"/>
    </row>
    <row r="54" spans="1:6">
      <c r="A54" s="3"/>
      <c r="B54" s="3"/>
      <c r="C54" s="3"/>
      <c r="D54" s="3"/>
      <c r="E54" s="3"/>
      <c r="F54" s="3"/>
    </row>
  </sheetData>
  <mergeCells count="3">
    <mergeCell ref="A6:C6"/>
    <mergeCell ref="A3:C3"/>
    <mergeCell ref="A10:C10"/>
  </mergeCells>
  <phoneticPr fontId="6" type="noConversion"/>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2"/>
  <sheetViews>
    <sheetView workbookViewId="0">
      <selection activeCell="B13" sqref="B13:F13"/>
    </sheetView>
  </sheetViews>
  <sheetFormatPr baseColWidth="10" defaultRowHeight="15"/>
  <cols>
    <col min="1" max="1" width="2.44140625" customWidth="1"/>
    <col min="2" max="2" width="7" customWidth="1"/>
    <col min="3" max="3" width="16.33203125" customWidth="1"/>
    <col min="4" max="4" width="12.33203125" customWidth="1"/>
    <col min="5" max="5" width="21.88671875" customWidth="1"/>
    <col min="6" max="6" width="9.5546875" customWidth="1"/>
  </cols>
  <sheetData>
    <row r="1" spans="1:7" ht="74.099999999999994" customHeight="1"/>
    <row r="2" spans="1:7">
      <c r="A2" s="26" t="s">
        <v>43</v>
      </c>
    </row>
    <row r="3" spans="1:7" s="8" customFormat="1" ht="54.95" customHeight="1">
      <c r="A3" s="74" t="str">
        <f>Vertragsüberblick!A3</f>
        <v>Physikalisches Institut und ECAP_x000D_Erwin-Rommel-Str. 1_x000D_91058 Erlangen</v>
      </c>
      <c r="B3" s="75"/>
      <c r="C3" s="75"/>
      <c r="D3" s="76"/>
      <c r="E3" s="10"/>
      <c r="F3" s="22"/>
    </row>
    <row r="4" spans="1:7" ht="14.1" customHeight="1">
      <c r="A4" s="5"/>
      <c r="B4" s="3"/>
      <c r="C4" s="3"/>
      <c r="D4" s="3"/>
      <c r="E4" s="3"/>
      <c r="F4" s="3"/>
      <c r="G4" s="3"/>
    </row>
    <row r="5" spans="1:7" s="26" customFormat="1" ht="33" customHeight="1">
      <c r="A5" s="78" t="s">
        <v>41</v>
      </c>
      <c r="B5" s="78"/>
      <c r="C5" s="78"/>
      <c r="D5" s="78"/>
      <c r="E5" s="78"/>
      <c r="F5" s="78"/>
      <c r="G5" s="27"/>
    </row>
    <row r="6" spans="1:7" s="26" customFormat="1" ht="14.1" customHeight="1">
      <c r="A6" s="27"/>
      <c r="B6" s="27"/>
      <c r="C6" s="27"/>
      <c r="D6" s="27"/>
      <c r="E6" s="27"/>
      <c r="F6" s="27"/>
      <c r="G6" s="27"/>
    </row>
    <row r="7" spans="1:7" s="26" customFormat="1" ht="45.95" customHeight="1">
      <c r="A7" s="72" t="s">
        <v>44</v>
      </c>
      <c r="B7" s="72"/>
      <c r="C7" s="72"/>
      <c r="D7" s="72"/>
      <c r="E7" s="72"/>
      <c r="F7" s="72"/>
      <c r="G7" s="27"/>
    </row>
    <row r="8" spans="1:7" s="30" customFormat="1" ht="87" customHeight="1">
      <c r="A8" s="72" t="s">
        <v>49</v>
      </c>
      <c r="B8" s="72"/>
      <c r="C8" s="77"/>
      <c r="D8" s="77"/>
      <c r="E8" s="72"/>
      <c r="F8" s="72"/>
      <c r="G8" s="29"/>
    </row>
    <row r="9" spans="1:7" s="26" customFormat="1" ht="33" customHeight="1">
      <c r="A9" s="72" t="s">
        <v>35</v>
      </c>
      <c r="B9" s="72"/>
      <c r="C9" s="72"/>
      <c r="D9" s="72"/>
      <c r="E9" s="72"/>
      <c r="F9" s="72"/>
      <c r="G9" s="27"/>
    </row>
    <row r="10" spans="1:7" s="26" customFormat="1" ht="14.25">
      <c r="A10" s="20" t="s">
        <v>37</v>
      </c>
      <c r="B10" s="27"/>
      <c r="C10" s="27"/>
      <c r="D10" s="27"/>
      <c r="E10" s="27"/>
      <c r="F10" s="27"/>
      <c r="G10" s="27"/>
    </row>
    <row r="11" spans="1:7" s="35" customFormat="1" ht="17.100000000000001" customHeight="1">
      <c r="A11" s="73" t="s">
        <v>38</v>
      </c>
      <c r="B11" s="73"/>
      <c r="C11" s="73"/>
      <c r="D11" s="73"/>
      <c r="E11" s="73"/>
      <c r="F11" s="73"/>
      <c r="G11" s="34"/>
    </row>
    <row r="12" spans="1:7" s="26" customFormat="1" ht="57" customHeight="1">
      <c r="A12" s="31" t="s">
        <v>39</v>
      </c>
      <c r="B12" s="79" t="s">
        <v>50</v>
      </c>
      <c r="C12" s="79"/>
      <c r="D12" s="79"/>
      <c r="E12" s="79"/>
      <c r="F12" s="79"/>
      <c r="G12" s="24"/>
    </row>
    <row r="13" spans="1:7" s="26" customFormat="1" ht="29.1" customHeight="1">
      <c r="A13" s="31" t="s">
        <v>39</v>
      </c>
      <c r="B13" s="79" t="s">
        <v>45</v>
      </c>
      <c r="C13" s="79"/>
      <c r="D13" s="79"/>
      <c r="E13" s="79"/>
      <c r="F13" s="79"/>
      <c r="G13" s="24"/>
    </row>
    <row r="14" spans="1:7" s="26" customFormat="1" ht="29.1" customHeight="1">
      <c r="A14" s="31" t="s">
        <v>39</v>
      </c>
      <c r="B14" s="79" t="s">
        <v>40</v>
      </c>
      <c r="C14" s="79"/>
      <c r="D14" s="79"/>
      <c r="E14" s="79"/>
      <c r="F14" s="79"/>
      <c r="G14" s="24"/>
    </row>
    <row r="15" spans="1:7" s="26" customFormat="1" ht="72.95" customHeight="1">
      <c r="A15" s="31" t="s">
        <v>39</v>
      </c>
      <c r="B15" s="79" t="s">
        <v>48</v>
      </c>
      <c r="C15" s="79"/>
      <c r="D15" s="79"/>
      <c r="E15" s="79"/>
      <c r="F15" s="79"/>
      <c r="G15" s="24"/>
    </row>
    <row r="16" spans="1:7" s="26" customFormat="1">
      <c r="A16" s="31"/>
      <c r="B16" s="23"/>
      <c r="C16" s="23"/>
      <c r="D16" s="23"/>
      <c r="E16" s="23"/>
      <c r="F16" s="23"/>
      <c r="G16" s="24"/>
    </row>
    <row r="17" spans="1:7" s="26" customFormat="1" ht="15" customHeight="1">
      <c r="A17" s="72" t="s">
        <v>47</v>
      </c>
      <c r="B17" s="72"/>
      <c r="C17" s="72"/>
      <c r="D17" s="72"/>
      <c r="E17" s="72"/>
      <c r="F17" s="72"/>
      <c r="G17" s="27"/>
    </row>
    <row r="18" spans="1:7" s="26" customFormat="1" ht="21.95" customHeight="1">
      <c r="A18" s="72" t="s">
        <v>36</v>
      </c>
      <c r="B18" s="72"/>
      <c r="C18" s="72"/>
      <c r="D18" s="72"/>
      <c r="E18" s="72"/>
      <c r="F18" s="72"/>
      <c r="G18" s="27"/>
    </row>
    <row r="19" spans="1:7" s="26" customFormat="1" ht="27" customHeight="1">
      <c r="A19" s="21"/>
      <c r="B19" s="27"/>
      <c r="C19" s="27"/>
      <c r="D19" s="27"/>
      <c r="E19" s="27"/>
      <c r="F19" s="27"/>
      <c r="G19" s="27"/>
    </row>
    <row r="20" spans="1:7" s="26" customFormat="1" ht="14.1" customHeight="1">
      <c r="A20" s="26" t="s">
        <v>42</v>
      </c>
      <c r="C20" s="32"/>
      <c r="D20" s="33"/>
      <c r="E20" s="33"/>
      <c r="G20" s="27"/>
    </row>
    <row r="21" spans="1:7" s="26" customFormat="1" ht="14.1" customHeight="1">
      <c r="C21" s="26" t="s">
        <v>1</v>
      </c>
      <c r="D21" s="26" t="s">
        <v>2</v>
      </c>
      <c r="G21" s="27"/>
    </row>
    <row r="22" spans="1:7" ht="14.1" customHeight="1">
      <c r="A22" s="25"/>
      <c r="B22" s="25"/>
      <c r="C22" s="25"/>
      <c r="D22" s="25"/>
      <c r="E22" s="25"/>
      <c r="F22" s="25"/>
      <c r="G22" s="3"/>
    </row>
    <row r="23" spans="1:7" ht="14.1" customHeight="1">
      <c r="A23" s="3"/>
      <c r="B23" s="3"/>
      <c r="C23" s="3"/>
      <c r="D23" s="3"/>
      <c r="E23" s="3"/>
      <c r="F23" s="3"/>
      <c r="G23" s="3"/>
    </row>
    <row r="24" spans="1:7" ht="14.1" customHeight="1">
      <c r="A24" s="3"/>
      <c r="B24" s="3"/>
      <c r="C24" s="3"/>
      <c r="D24" s="3"/>
      <c r="E24" s="3"/>
      <c r="F24" s="3"/>
      <c r="G24" s="3"/>
    </row>
    <row r="25" spans="1:7" ht="14.1" customHeight="1">
      <c r="A25" s="3"/>
      <c r="B25" s="3"/>
      <c r="C25" s="3"/>
      <c r="D25" s="3"/>
      <c r="E25" s="3"/>
      <c r="F25" s="3"/>
      <c r="G25" s="3"/>
    </row>
    <row r="26" spans="1:7" ht="14.1" customHeight="1">
      <c r="A26" s="3"/>
      <c r="B26" s="3"/>
      <c r="C26" s="3"/>
      <c r="D26" s="3"/>
      <c r="E26" s="3"/>
      <c r="F26" s="3"/>
      <c r="G26" s="3"/>
    </row>
    <row r="27" spans="1:7" ht="14.1" customHeight="1">
      <c r="A27" s="3"/>
      <c r="B27" s="3"/>
      <c r="C27" s="3"/>
      <c r="D27" s="3"/>
      <c r="E27" s="3"/>
      <c r="F27" s="3"/>
      <c r="G27" s="3"/>
    </row>
    <row r="28" spans="1:7" ht="14.1" customHeight="1">
      <c r="A28" s="3"/>
      <c r="B28" s="3"/>
      <c r="C28" s="3"/>
      <c r="D28" s="3"/>
      <c r="E28" s="3"/>
      <c r="F28" s="3"/>
      <c r="G28" s="3"/>
    </row>
    <row r="29" spans="1:7" ht="14.1" customHeight="1">
      <c r="A29" s="3"/>
      <c r="B29" s="3"/>
      <c r="C29" s="3"/>
      <c r="D29" s="3"/>
      <c r="E29" s="3"/>
      <c r="F29" s="3"/>
      <c r="G29" s="3"/>
    </row>
    <row r="30" spans="1:7" ht="14.1" customHeight="1">
      <c r="A30" s="3"/>
      <c r="B30" s="3"/>
      <c r="C30" s="3"/>
      <c r="D30" s="3"/>
      <c r="E30" s="3"/>
      <c r="F30" s="3"/>
      <c r="G30" s="3"/>
    </row>
    <row r="31" spans="1:7">
      <c r="A31" s="3"/>
      <c r="B31" s="3"/>
      <c r="C31" s="3"/>
      <c r="D31" s="3"/>
      <c r="E31" s="3"/>
      <c r="F31" s="3"/>
      <c r="G31" s="3"/>
    </row>
    <row r="32" spans="1:7">
      <c r="A32" s="3"/>
      <c r="B32" s="3"/>
      <c r="C32" s="3"/>
      <c r="D32" s="3"/>
      <c r="E32" s="3"/>
      <c r="F32" s="3"/>
      <c r="G32" s="3"/>
    </row>
  </sheetData>
  <mergeCells count="12">
    <mergeCell ref="A17:F17"/>
    <mergeCell ref="A18:F18"/>
    <mergeCell ref="B12:F12"/>
    <mergeCell ref="B13:F13"/>
    <mergeCell ref="B14:F14"/>
    <mergeCell ref="B15:F15"/>
    <mergeCell ref="A9:F9"/>
    <mergeCell ref="A11:F11"/>
    <mergeCell ref="A3:D3"/>
    <mergeCell ref="A7:F7"/>
    <mergeCell ref="A8:F8"/>
    <mergeCell ref="A5:F5"/>
  </mergeCells>
  <phoneticPr fontId="6" type="noConversion"/>
  <hyperlinks>
    <hyperlink ref="A11" r:id="rId1" display="auch http://www.zuv.fau.de/einrichtungen/personalabteilung/handbuch-personal/nebenberufliche-hilfskraefte/):"/>
  </hyperlinks>
  <pageMargins left="0.7" right="0.7" top="0.75" bottom="0.75" header="0.3" footer="0.3"/>
  <pageSetup paperSize="9" orientation="portrait" horizontalDpi="0" verticalDpi="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36"/>
  <sheetViews>
    <sheetView topLeftCell="A3" workbookViewId="0">
      <selection activeCell="D34" sqref="D34"/>
    </sheetView>
  </sheetViews>
  <sheetFormatPr baseColWidth="10" defaultRowHeight="15"/>
  <cols>
    <col min="1" max="1" width="14.6640625" customWidth="1"/>
    <col min="2" max="4" width="11.5546875" customWidth="1"/>
    <col min="5" max="5" width="20.5546875" customWidth="1"/>
  </cols>
  <sheetData>
    <row r="1" spans="1:5" ht="74.099999999999994" customHeight="1"/>
    <row r="2" spans="1:5">
      <c r="A2" t="s">
        <v>13</v>
      </c>
    </row>
    <row r="3" spans="1:5" ht="57" customHeight="1">
      <c r="A3" s="81" t="str">
        <f>Vertragsüberblick!A3</f>
        <v>Physikalisches Institut und ECAP_x000D_Erwin-Rommel-Str. 1_x000D_91058 Erlangen</v>
      </c>
      <c r="B3" s="82"/>
      <c r="C3" s="83"/>
      <c r="D3" s="3"/>
    </row>
    <row r="4" spans="1:5" s="26" customFormat="1" ht="14.25">
      <c r="A4" s="38" t="s">
        <v>14</v>
      </c>
      <c r="B4" s="38"/>
      <c r="C4" s="38"/>
      <c r="E4" s="39"/>
    </row>
    <row r="5" spans="1:5" ht="21.95" customHeight="1">
      <c r="A5" s="84" t="str">
        <f>Vertragsüberblick!A6</f>
        <v>Lammermann, Felix</v>
      </c>
      <c r="B5" s="85"/>
      <c r="C5" s="86"/>
      <c r="D5" s="63">
        <f>Vertragsüberblick!D6</f>
        <v>34722</v>
      </c>
    </row>
    <row r="6" spans="1:5">
      <c r="A6" s="13" t="s">
        <v>23</v>
      </c>
      <c r="B6" s="13"/>
      <c r="C6" s="13"/>
      <c r="D6" s="13" t="s">
        <v>0</v>
      </c>
    </row>
    <row r="7" spans="1:5" ht="9" customHeight="1"/>
    <row r="8" spans="1:5" ht="42" customHeight="1">
      <c r="A8" s="80" t="s">
        <v>24</v>
      </c>
      <c r="B8" s="80"/>
      <c r="C8" s="80"/>
      <c r="D8" s="80"/>
      <c r="E8" s="80"/>
    </row>
    <row r="9" spans="1:5" ht="6.95" customHeight="1">
      <c r="A9" s="1"/>
    </row>
    <row r="10" spans="1:5" ht="24" customHeight="1">
      <c r="A10" t="s">
        <v>4</v>
      </c>
      <c r="C10" s="37"/>
      <c r="D10" s="65"/>
      <c r="E10" s="67"/>
    </row>
    <row r="11" spans="1:5" ht="9.9499999999999993" customHeight="1"/>
    <row r="12" spans="1:5" s="28" customFormat="1" ht="30" customHeight="1">
      <c r="A12" s="28" t="s">
        <v>6</v>
      </c>
      <c r="B12" s="28" t="s">
        <v>7</v>
      </c>
      <c r="C12" s="28" t="s">
        <v>8</v>
      </c>
      <c r="D12" s="28" t="s">
        <v>12</v>
      </c>
      <c r="E12" s="28" t="s">
        <v>5</v>
      </c>
    </row>
    <row r="13" spans="1:5">
      <c r="A13" s="44"/>
      <c r="B13" s="45"/>
      <c r="C13" s="45"/>
      <c r="D13" s="46"/>
      <c r="E13" s="47"/>
    </row>
    <row r="14" spans="1:5">
      <c r="A14" s="48"/>
      <c r="B14" s="50"/>
      <c r="C14" s="50"/>
      <c r="D14" s="50"/>
      <c r="E14" s="51"/>
    </row>
    <row r="15" spans="1:5">
      <c r="A15" s="44"/>
      <c r="B15" s="46"/>
      <c r="C15" s="46"/>
      <c r="D15" s="46"/>
      <c r="E15" s="47"/>
    </row>
    <row r="16" spans="1:5">
      <c r="A16" s="48"/>
      <c r="B16" s="50"/>
      <c r="C16" s="50"/>
      <c r="D16" s="50"/>
      <c r="E16" s="51"/>
    </row>
    <row r="17" spans="1:5">
      <c r="A17" s="44"/>
      <c r="B17" s="46"/>
      <c r="C17" s="46"/>
      <c r="D17" s="46"/>
      <c r="E17" s="47"/>
    </row>
    <row r="18" spans="1:5">
      <c r="A18" s="48"/>
      <c r="B18" s="50"/>
      <c r="C18" s="50"/>
      <c r="D18" s="50"/>
      <c r="E18" s="51"/>
    </row>
    <row r="19" spans="1:5">
      <c r="A19" s="44"/>
      <c r="B19" s="46"/>
      <c r="C19" s="46"/>
      <c r="D19" s="46"/>
      <c r="E19" s="47"/>
    </row>
    <row r="20" spans="1:5">
      <c r="A20" s="48"/>
      <c r="B20" s="50"/>
      <c r="C20" s="50"/>
      <c r="D20" s="50"/>
      <c r="E20" s="51"/>
    </row>
    <row r="21" spans="1:5">
      <c r="A21" s="44"/>
      <c r="B21" s="46"/>
      <c r="C21" s="46"/>
      <c r="D21" s="46"/>
      <c r="E21" s="47"/>
    </row>
    <row r="22" spans="1:5">
      <c r="A22" s="48"/>
      <c r="B22" s="50"/>
      <c r="C22" s="50"/>
      <c r="D22" s="50"/>
      <c r="E22" s="51"/>
    </row>
    <row r="23" spans="1:5">
      <c r="A23" s="44"/>
      <c r="B23" s="46"/>
      <c r="C23" s="46"/>
      <c r="D23" s="46"/>
      <c r="E23" s="47"/>
    </row>
    <row r="24" spans="1:5">
      <c r="A24" s="48"/>
      <c r="B24" s="52"/>
      <c r="C24" s="52"/>
      <c r="D24" s="50"/>
      <c r="E24" s="51"/>
    </row>
    <row r="25" spans="1:5">
      <c r="A25" s="44"/>
      <c r="B25" s="45"/>
      <c r="C25" s="45"/>
      <c r="D25" s="46"/>
      <c r="E25" s="47"/>
    </row>
    <row r="26" spans="1:5">
      <c r="A26" s="48"/>
      <c r="B26" s="52"/>
      <c r="C26" s="52"/>
      <c r="D26" s="50"/>
      <c r="E26" s="51"/>
    </row>
    <row r="27" spans="1:5">
      <c r="A27" s="44"/>
      <c r="B27" s="45"/>
      <c r="C27" s="45"/>
      <c r="D27" s="46"/>
      <c r="E27" s="47"/>
    </row>
    <row r="28" spans="1:5">
      <c r="A28" s="48"/>
      <c r="B28" s="52"/>
      <c r="C28" s="52"/>
      <c r="D28" s="50"/>
      <c r="E28" s="51"/>
    </row>
    <row r="29" spans="1:5">
      <c r="A29" s="44"/>
      <c r="B29" s="45"/>
      <c r="C29" s="45"/>
      <c r="D29" s="46"/>
      <c r="E29" s="47"/>
    </row>
    <row r="30" spans="1:5">
      <c r="A30" s="48"/>
      <c r="B30" s="52"/>
      <c r="C30" s="52"/>
      <c r="D30" s="50"/>
      <c r="E30" s="51"/>
    </row>
    <row r="31" spans="1:5">
      <c r="A31" s="44"/>
      <c r="B31" s="45"/>
      <c r="C31" s="45"/>
      <c r="D31" s="46"/>
      <c r="E31" s="47"/>
    </row>
    <row r="32" spans="1:5">
      <c r="A32" s="48"/>
      <c r="B32" s="52"/>
      <c r="C32" s="52"/>
      <c r="D32" s="50"/>
      <c r="E32" s="51"/>
    </row>
    <row r="33" spans="1:5">
      <c r="A33" s="53"/>
      <c r="B33" s="54"/>
      <c r="C33" s="54"/>
      <c r="D33" s="55"/>
      <c r="E33" s="56"/>
    </row>
    <row r="34" spans="1:5" ht="20.100000000000001" customHeight="1" thickBot="1">
      <c r="A34" s="57" t="s">
        <v>17</v>
      </c>
      <c r="B34" s="57"/>
      <c r="C34" s="57"/>
      <c r="D34" s="58"/>
      <c r="E34" s="59"/>
    </row>
    <row r="35" spans="1:5" s="26" customFormat="1" ht="38.1" customHeight="1" thickTop="1">
      <c r="A35" s="26" t="s">
        <v>42</v>
      </c>
      <c r="B35" s="32"/>
      <c r="C35" s="33"/>
      <c r="D35" s="40"/>
      <c r="E35" s="40"/>
    </row>
    <row r="36" spans="1:5">
      <c r="B36" s="26" t="s">
        <v>1</v>
      </c>
      <c r="C36" s="26" t="s">
        <v>2</v>
      </c>
      <c r="D36" s="26"/>
      <c r="E36" s="26" t="s">
        <v>3</v>
      </c>
    </row>
  </sheetData>
  <mergeCells count="4">
    <mergeCell ref="A8:E8"/>
    <mergeCell ref="A3:C3"/>
    <mergeCell ref="A5:C5"/>
    <mergeCell ref="D10:E10"/>
  </mergeCells>
  <phoneticPr fontId="6" type="noConversion"/>
  <pageMargins left="0.7" right="0.7" top="0.75" bottom="0.75" header="0.3" footer="0.3"/>
  <pageSetup paperSize="9" orientation="portrait" horizontalDpi="0" verticalDpi="0"/>
  <drawing r:id="rId1"/>
  <legacyDrawing r:id="rId2"/>
  <tableParts count="1">
    <tablePart r:id="rId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36"/>
  <sheetViews>
    <sheetView topLeftCell="A9" workbookViewId="0">
      <selection activeCell="D13" sqref="D13"/>
    </sheetView>
  </sheetViews>
  <sheetFormatPr baseColWidth="10" defaultRowHeight="15"/>
  <cols>
    <col min="1" max="1" width="14.6640625" customWidth="1"/>
    <col min="2" max="4" width="11.5546875" customWidth="1"/>
    <col min="5" max="5" width="20.5546875" customWidth="1"/>
  </cols>
  <sheetData>
    <row r="1" spans="1:5" ht="74.099999999999994" customHeight="1"/>
    <row r="2" spans="1:5">
      <c r="A2" t="s">
        <v>13</v>
      </c>
    </row>
    <row r="3" spans="1:5" ht="57" customHeight="1">
      <c r="A3" s="81" t="str">
        <f>Vertragsüberblick!A3</f>
        <v>Physikalisches Institut und ECAP_x000D_Erwin-Rommel-Str. 1_x000D_91058 Erlangen</v>
      </c>
      <c r="B3" s="82"/>
      <c r="C3" s="83"/>
      <c r="D3" s="3"/>
    </row>
    <row r="4" spans="1:5" s="26" customFormat="1" ht="14.25">
      <c r="A4" s="38" t="s">
        <v>14</v>
      </c>
      <c r="B4" s="38"/>
      <c r="C4" s="38"/>
      <c r="E4" s="39"/>
    </row>
    <row r="5" spans="1:5" ht="21.95" customHeight="1">
      <c r="A5" s="84" t="str">
        <f>Vertragsüberblick!A6</f>
        <v>Lammermann, Felix</v>
      </c>
      <c r="B5" s="85"/>
      <c r="C5" s="86"/>
      <c r="D5" s="63">
        <f>Vertragsüberblick!D6</f>
        <v>34722</v>
      </c>
    </row>
    <row r="6" spans="1:5">
      <c r="A6" s="13" t="s">
        <v>23</v>
      </c>
      <c r="B6" s="13"/>
      <c r="C6" s="13"/>
      <c r="D6" s="13" t="s">
        <v>0</v>
      </c>
    </row>
    <row r="7" spans="1:5" ht="9" customHeight="1"/>
    <row r="8" spans="1:5" ht="42" customHeight="1">
      <c r="A8" s="80" t="s">
        <v>24</v>
      </c>
      <c r="B8" s="80"/>
      <c r="C8" s="80"/>
      <c r="D8" s="80"/>
      <c r="E8" s="80"/>
    </row>
    <row r="9" spans="1:5" ht="6.95" customHeight="1">
      <c r="A9" s="1"/>
    </row>
    <row r="10" spans="1:5" ht="24" customHeight="1">
      <c r="A10" t="s">
        <v>4</v>
      </c>
      <c r="C10" s="37"/>
      <c r="D10" s="87" t="s">
        <v>64</v>
      </c>
      <c r="E10" s="88"/>
    </row>
    <row r="11" spans="1:5" ht="9.9499999999999993" customHeight="1"/>
    <row r="12" spans="1:5" s="28" customFormat="1" ht="30" customHeight="1">
      <c r="A12" s="28" t="s">
        <v>6</v>
      </c>
      <c r="B12" s="28" t="s">
        <v>7</v>
      </c>
      <c r="C12" s="28" t="s">
        <v>8</v>
      </c>
      <c r="D12" s="28" t="s">
        <v>12</v>
      </c>
      <c r="E12" s="28" t="s">
        <v>5</v>
      </c>
    </row>
    <row r="13" spans="1:5">
      <c r="A13" s="41" t="s">
        <v>51</v>
      </c>
      <c r="B13" s="42"/>
      <c r="C13" s="42"/>
      <c r="D13" s="49">
        <v>0.1388888888888889</v>
      </c>
      <c r="E13" s="43" t="s">
        <v>52</v>
      </c>
    </row>
    <row r="14" spans="1:5">
      <c r="A14" s="41" t="s">
        <v>53</v>
      </c>
      <c r="B14" s="49">
        <v>0.54166666666666663</v>
      </c>
      <c r="C14" s="49">
        <v>0.64583333333333337</v>
      </c>
      <c r="D14" s="49">
        <f>IF((Table152[[#This Row],[Arbeitsende (hh:mm)]]-Table152[[#This Row],[Arbeitsbeginn (hh:mm)]])&lt;TIMEVALUE("06:00:00"),(Table152[[#This Row],[Arbeitsende (hh:mm)]]-Table152[[#This Row],[Arbeitsbeginn (hh:mm)]]),IF((Table152[[#This Row],[Arbeitsende (hh:mm)]]-Table152[[#This Row],[Arbeitsbeginn (hh:mm)]])&lt;TIMEVALUE("09:00:00"),(Table152[[#This Row],[Arbeitsende (hh:mm)]]-Table152[[#This Row],[Arbeitsbeginn (hh:mm)]])-TIMEVALUE("00:30:00"),(Table152[[#This Row],[Arbeitsende (hh:mm)]]-Table152[[#This Row],[Arbeitsbeginn (hh:mm)]])-TIMEVALUE("00:45:00")))</f>
        <v>0.10416666666666674</v>
      </c>
      <c r="E14" s="43"/>
    </row>
    <row r="15" spans="1:5">
      <c r="A15" s="41" t="s">
        <v>54</v>
      </c>
      <c r="B15" s="49">
        <v>0.48958333333333331</v>
      </c>
      <c r="C15" s="49">
        <v>0.59375</v>
      </c>
      <c r="D15" s="49">
        <f>IF((Table152[[#This Row],[Arbeitsende (hh:mm)]]-Table152[[#This Row],[Arbeitsbeginn (hh:mm)]])&lt;TIMEVALUE("06:00:00"),(Table152[[#This Row],[Arbeitsende (hh:mm)]]-Table152[[#This Row],[Arbeitsbeginn (hh:mm)]]),IF((Table152[[#This Row],[Arbeitsende (hh:mm)]]-Table152[[#This Row],[Arbeitsbeginn (hh:mm)]])&lt;TIMEVALUE("09:00:00"),(Table152[[#This Row],[Arbeitsende (hh:mm)]]-Table152[[#This Row],[Arbeitsbeginn (hh:mm)]])-TIMEVALUE("00:30:00"),(Table152[[#This Row],[Arbeitsende (hh:mm)]]-Table152[[#This Row],[Arbeitsbeginn (hh:mm)]])-TIMEVALUE("00:45:00")))</f>
        <v>0.10416666666666669</v>
      </c>
      <c r="E15" s="43"/>
    </row>
    <row r="16" spans="1:5">
      <c r="A16" s="41" t="s">
        <v>55</v>
      </c>
      <c r="B16" s="49">
        <v>0.5</v>
      </c>
      <c r="C16" s="49">
        <v>0.64583333333333337</v>
      </c>
      <c r="D16" s="49">
        <f>IF((Table152[[#This Row],[Arbeitsende (hh:mm)]]-Table152[[#This Row],[Arbeitsbeginn (hh:mm)]])&lt;TIMEVALUE("06:00:00"),(Table152[[#This Row],[Arbeitsende (hh:mm)]]-Table152[[#This Row],[Arbeitsbeginn (hh:mm)]]),IF((Table152[[#This Row],[Arbeitsende (hh:mm)]]-Table152[[#This Row],[Arbeitsbeginn (hh:mm)]])&lt;TIMEVALUE("09:00:00"),(Table152[[#This Row],[Arbeitsende (hh:mm)]]-Table152[[#This Row],[Arbeitsbeginn (hh:mm)]])-TIMEVALUE("00:30:00"),(Table152[[#This Row],[Arbeitsende (hh:mm)]]-Table152[[#This Row],[Arbeitsbeginn (hh:mm)]])-TIMEVALUE("00:45:00")))</f>
        <v>0.14583333333333337</v>
      </c>
      <c r="E16" s="43"/>
    </row>
    <row r="17" spans="1:5">
      <c r="A17" s="41" t="s">
        <v>56</v>
      </c>
      <c r="B17" s="49">
        <v>0.55208333333333337</v>
      </c>
      <c r="C17" s="49">
        <v>0.64583333333333337</v>
      </c>
      <c r="D17" s="49">
        <f>IF((Table152[[#This Row],[Arbeitsende (hh:mm)]]-Table152[[#This Row],[Arbeitsbeginn (hh:mm)]])&lt;TIMEVALUE("06:00:00"),(Table152[[#This Row],[Arbeitsende (hh:mm)]]-Table152[[#This Row],[Arbeitsbeginn (hh:mm)]]),IF((Table152[[#This Row],[Arbeitsende (hh:mm)]]-Table152[[#This Row],[Arbeitsbeginn (hh:mm)]])&lt;TIMEVALUE("09:00:00"),(Table152[[#This Row],[Arbeitsende (hh:mm)]]-Table152[[#This Row],[Arbeitsbeginn (hh:mm)]])-TIMEVALUE("00:30:00"),(Table152[[#This Row],[Arbeitsende (hh:mm)]]-Table152[[#This Row],[Arbeitsbeginn (hh:mm)]])-TIMEVALUE("00:45:00")))</f>
        <v>9.375E-2</v>
      </c>
      <c r="E17" s="43"/>
    </row>
    <row r="18" spans="1:5">
      <c r="A18" s="41" t="s">
        <v>57</v>
      </c>
      <c r="B18" s="49">
        <v>0.48958333333333331</v>
      </c>
      <c r="C18" s="49">
        <v>0.64583333333333337</v>
      </c>
      <c r="D18" s="49">
        <f>IF((Table152[[#This Row],[Arbeitsende (hh:mm)]]-Table152[[#This Row],[Arbeitsbeginn (hh:mm)]])&lt;TIMEVALUE("06:00:00"),(Table152[[#This Row],[Arbeitsende (hh:mm)]]-Table152[[#This Row],[Arbeitsbeginn (hh:mm)]]),IF((Table152[[#This Row],[Arbeitsende (hh:mm)]]-Table152[[#This Row],[Arbeitsbeginn (hh:mm)]])&lt;TIMEVALUE("09:00:00"),(Table152[[#This Row],[Arbeitsende (hh:mm)]]-Table152[[#This Row],[Arbeitsbeginn (hh:mm)]])-TIMEVALUE("00:30:00"),(Table152[[#This Row],[Arbeitsende (hh:mm)]]-Table152[[#This Row],[Arbeitsbeginn (hh:mm)]])-TIMEVALUE("00:45:00")))</f>
        <v>0.15625000000000006</v>
      </c>
      <c r="E18" s="43"/>
    </row>
    <row r="19" spans="1:5">
      <c r="A19" s="41" t="s">
        <v>58</v>
      </c>
      <c r="B19" s="49">
        <v>0.5</v>
      </c>
      <c r="C19" s="49">
        <v>0.5625</v>
      </c>
      <c r="D19" s="49">
        <f>IF((Table152[[#This Row],[Arbeitsende (hh:mm)]]-Table152[[#This Row],[Arbeitsbeginn (hh:mm)]])&lt;TIMEVALUE("06:00:00"),(Table152[[#This Row],[Arbeitsende (hh:mm)]]-Table152[[#This Row],[Arbeitsbeginn (hh:mm)]]),IF((Table152[[#This Row],[Arbeitsende (hh:mm)]]-Table152[[#This Row],[Arbeitsbeginn (hh:mm)]])&lt;TIMEVALUE("09:00:00"),(Table152[[#This Row],[Arbeitsende (hh:mm)]]-Table152[[#This Row],[Arbeitsbeginn (hh:mm)]])-TIMEVALUE("00:30:00"),(Table152[[#This Row],[Arbeitsende (hh:mm)]]-Table152[[#This Row],[Arbeitsbeginn (hh:mm)]])-TIMEVALUE("00:45:00")))</f>
        <v>6.25E-2</v>
      </c>
      <c r="E19" s="43"/>
    </row>
    <row r="20" spans="1:5">
      <c r="A20" s="41" t="s">
        <v>59</v>
      </c>
      <c r="B20" s="49">
        <v>0.54166666666666663</v>
      </c>
      <c r="C20" s="49">
        <v>0.70833333333333337</v>
      </c>
      <c r="D20" s="49">
        <f>IF((Table152[[#This Row],[Arbeitsende (hh:mm)]]-Table152[[#This Row],[Arbeitsbeginn (hh:mm)]])&lt;TIMEVALUE("06:00:00"),(Table152[[#This Row],[Arbeitsende (hh:mm)]]-Table152[[#This Row],[Arbeitsbeginn (hh:mm)]]),IF((Table152[[#This Row],[Arbeitsende (hh:mm)]]-Table152[[#This Row],[Arbeitsbeginn (hh:mm)]])&lt;TIMEVALUE("09:00:00"),(Table152[[#This Row],[Arbeitsende (hh:mm)]]-Table152[[#This Row],[Arbeitsbeginn (hh:mm)]])-TIMEVALUE("00:30:00"),(Table152[[#This Row],[Arbeitsende (hh:mm)]]-Table152[[#This Row],[Arbeitsbeginn (hh:mm)]])-TIMEVALUE("00:45:00")))</f>
        <v>0.16666666666666674</v>
      </c>
      <c r="E20" s="43"/>
    </row>
    <row r="21" spans="1:5">
      <c r="A21" s="41" t="s">
        <v>60</v>
      </c>
      <c r="B21" s="49">
        <v>0.48958333333333331</v>
      </c>
      <c r="C21" s="49">
        <v>0.64583333333333337</v>
      </c>
      <c r="D21" s="49">
        <f>IF((Table152[[#This Row],[Arbeitsende (hh:mm)]]-Table152[[#This Row],[Arbeitsbeginn (hh:mm)]])&lt;TIMEVALUE("06:00:00"),(Table152[[#This Row],[Arbeitsende (hh:mm)]]-Table152[[#This Row],[Arbeitsbeginn (hh:mm)]]),IF((Table152[[#This Row],[Arbeitsende (hh:mm)]]-Table152[[#This Row],[Arbeitsbeginn (hh:mm)]])&lt;TIMEVALUE("09:00:00"),(Table152[[#This Row],[Arbeitsende (hh:mm)]]-Table152[[#This Row],[Arbeitsbeginn (hh:mm)]])-TIMEVALUE("00:30:00"),(Table152[[#This Row],[Arbeitsende (hh:mm)]]-Table152[[#This Row],[Arbeitsbeginn (hh:mm)]])-TIMEVALUE("00:45:00")))</f>
        <v>0.15625000000000006</v>
      </c>
      <c r="E21" s="43"/>
    </row>
    <row r="22" spans="1:5">
      <c r="A22" s="41" t="s">
        <v>61</v>
      </c>
      <c r="B22" s="49">
        <v>0.5</v>
      </c>
      <c r="C22" s="49">
        <v>0.70833333333333337</v>
      </c>
      <c r="D22" s="49">
        <f>IF((Table152[[#This Row],[Arbeitsende (hh:mm)]]-Table152[[#This Row],[Arbeitsbeginn (hh:mm)]])&lt;TIMEVALUE("06:00:00"),(Table152[[#This Row],[Arbeitsende (hh:mm)]]-Table152[[#This Row],[Arbeitsbeginn (hh:mm)]]),IF((Table152[[#This Row],[Arbeitsende (hh:mm)]]-Table152[[#This Row],[Arbeitsbeginn (hh:mm)]])&lt;TIMEVALUE("09:00:00"),(Table152[[#This Row],[Arbeitsende (hh:mm)]]-Table152[[#This Row],[Arbeitsbeginn (hh:mm)]])-TIMEVALUE("00:30:00"),(Table152[[#This Row],[Arbeitsende (hh:mm)]]-Table152[[#This Row],[Arbeitsbeginn (hh:mm)]])-TIMEVALUE("00:45:00")))</f>
        <v>0.20833333333333337</v>
      </c>
      <c r="E22" s="43"/>
    </row>
    <row r="23" spans="1:5">
      <c r="A23" s="41" t="s">
        <v>62</v>
      </c>
      <c r="B23" s="49">
        <v>0.375</v>
      </c>
      <c r="C23" s="49">
        <v>0.75</v>
      </c>
      <c r="D23" s="49">
        <f>IF((Table152[[#This Row],[Arbeitsende (hh:mm)]]-Table152[[#This Row],[Arbeitsbeginn (hh:mm)]])&lt;TIMEVALUE("06:00:00"),(Table152[[#This Row],[Arbeitsende (hh:mm)]]-Table152[[#This Row],[Arbeitsbeginn (hh:mm)]]),IF((Table152[[#This Row],[Arbeitsende (hh:mm)]]-Table152[[#This Row],[Arbeitsbeginn (hh:mm)]])&lt;TIMEVALUE("09:00:00"),(Table152[[#This Row],[Arbeitsende (hh:mm)]]-Table152[[#This Row],[Arbeitsbeginn (hh:mm)]])-TIMEVALUE("00:30:00"),(Table152[[#This Row],[Arbeitsende (hh:mm)]]-Table152[[#This Row],[Arbeitsbeginn (hh:mm)]])-TIMEVALUE("00:45:00")))</f>
        <v>0.34375</v>
      </c>
      <c r="E23" s="43" t="s">
        <v>63</v>
      </c>
    </row>
    <row r="24" spans="1:5">
      <c r="A24" s="48"/>
      <c r="B24" s="52"/>
      <c r="C24" s="52"/>
      <c r="D24" s="50"/>
      <c r="E24" s="51"/>
    </row>
    <row r="25" spans="1:5">
      <c r="A25" s="44"/>
      <c r="B25" s="45"/>
      <c r="C25" s="45"/>
      <c r="D25" s="46"/>
      <c r="E25" s="47"/>
    </row>
    <row r="26" spans="1:5">
      <c r="A26" s="48"/>
      <c r="B26" s="52"/>
      <c r="C26" s="52"/>
      <c r="D26" s="50"/>
      <c r="E26" s="51"/>
    </row>
    <row r="27" spans="1:5">
      <c r="A27" s="44"/>
      <c r="B27" s="45"/>
      <c r="C27" s="45"/>
      <c r="D27" s="46"/>
      <c r="E27" s="47"/>
    </row>
    <row r="28" spans="1:5">
      <c r="A28" s="48"/>
      <c r="B28" s="52"/>
      <c r="C28" s="52"/>
      <c r="D28" s="50"/>
      <c r="E28" s="51"/>
    </row>
    <row r="29" spans="1:5">
      <c r="A29" s="44"/>
      <c r="B29" s="45"/>
      <c r="C29" s="45"/>
      <c r="D29" s="46"/>
      <c r="E29" s="47"/>
    </row>
    <row r="30" spans="1:5">
      <c r="A30" s="48"/>
      <c r="B30" s="52"/>
      <c r="C30" s="52"/>
      <c r="D30" s="50"/>
      <c r="E30" s="51"/>
    </row>
    <row r="31" spans="1:5">
      <c r="A31" s="44"/>
      <c r="B31" s="45"/>
      <c r="C31" s="45"/>
      <c r="D31" s="46"/>
      <c r="E31" s="47"/>
    </row>
    <row r="32" spans="1:5">
      <c r="A32" s="48"/>
      <c r="B32" s="52"/>
      <c r="C32" s="52"/>
      <c r="D32" s="50"/>
      <c r="E32" s="51"/>
    </row>
    <row r="33" spans="1:5">
      <c r="A33" s="53"/>
      <c r="B33" s="54"/>
      <c r="C33" s="54"/>
      <c r="D33" s="55"/>
      <c r="E33" s="56"/>
    </row>
    <row r="34" spans="1:5" ht="20.100000000000001" customHeight="1" thickBot="1">
      <c r="A34" s="57" t="s">
        <v>17</v>
      </c>
      <c r="B34" s="57"/>
      <c r="C34" s="57"/>
      <c r="D34" s="58">
        <f>SUM(D13:D33)</f>
        <v>1.6805555555555558</v>
      </c>
      <c r="E34" s="59"/>
    </row>
    <row r="35" spans="1:5" s="26" customFormat="1" ht="38.1" customHeight="1" thickTop="1">
      <c r="A35" s="26" t="s">
        <v>42</v>
      </c>
      <c r="B35" s="32" t="s">
        <v>66</v>
      </c>
      <c r="C35" s="33"/>
      <c r="D35" s="40"/>
      <c r="E35" s="40"/>
    </row>
    <row r="36" spans="1:5">
      <c r="B36" s="26" t="s">
        <v>1</v>
      </c>
      <c r="C36" s="26" t="s">
        <v>2</v>
      </c>
      <c r="D36" s="26"/>
      <c r="E36" s="26" t="s">
        <v>3</v>
      </c>
    </row>
  </sheetData>
  <sheetProtection sheet="1" objects="1" scenarios="1"/>
  <mergeCells count="4">
    <mergeCell ref="A3:C3"/>
    <mergeCell ref="A5:C5"/>
    <mergeCell ref="A8:E8"/>
    <mergeCell ref="D10:E10"/>
  </mergeCells>
  <pageMargins left="0.7" right="0.7" top="0.75" bottom="0.75" header="0.3" footer="0.3"/>
  <pageSetup paperSize="9" orientation="portrait" horizontalDpi="0" verticalDpi="0"/>
  <drawing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workbookViewId="0">
      <selection activeCell="N14" sqref="N14"/>
    </sheetView>
  </sheetViews>
  <sheetFormatPr baseColWidth="10" defaultRowHeight="15"/>
  <cols>
    <col min="1" max="1" width="17.33203125" customWidth="1"/>
  </cols>
  <sheetData>
    <row r="1" spans="1:6" ht="20.25" thickBot="1">
      <c r="A1" s="15" t="s">
        <v>19</v>
      </c>
    </row>
    <row r="2" spans="1:6" ht="15.75" thickTop="1"/>
    <row r="3" spans="1:6">
      <c r="A3" t="s">
        <v>21</v>
      </c>
      <c r="B3" t="s">
        <v>20</v>
      </c>
    </row>
    <row r="4" spans="1:6">
      <c r="A4" t="s">
        <v>22</v>
      </c>
      <c r="B4">
        <v>5</v>
      </c>
      <c r="C4">
        <v>4</v>
      </c>
      <c r="D4">
        <v>3</v>
      </c>
      <c r="E4">
        <v>2</v>
      </c>
      <c r="F4">
        <v>1</v>
      </c>
    </row>
    <row r="5" spans="1:6">
      <c r="A5">
        <v>1</v>
      </c>
      <c r="B5" s="16">
        <v>1.7</v>
      </c>
      <c r="C5" s="16">
        <v>1.3</v>
      </c>
      <c r="D5" s="16">
        <v>1</v>
      </c>
      <c r="E5" s="16">
        <v>0.7</v>
      </c>
      <c r="F5" s="16">
        <v>0.3</v>
      </c>
    </row>
    <row r="6" spans="1:6">
      <c r="A6">
        <v>2</v>
      </c>
      <c r="B6" s="16">
        <v>3.3</v>
      </c>
      <c r="C6" s="16">
        <v>2.7</v>
      </c>
      <c r="D6" s="16">
        <v>2</v>
      </c>
      <c r="E6" s="16">
        <v>1.3</v>
      </c>
      <c r="F6" s="16">
        <v>0.7</v>
      </c>
    </row>
    <row r="7" spans="1:6">
      <c r="A7">
        <v>3</v>
      </c>
      <c r="B7" s="16">
        <v>5</v>
      </c>
      <c r="C7" s="16">
        <v>4</v>
      </c>
      <c r="D7" s="16">
        <v>3</v>
      </c>
      <c r="E7" s="16">
        <v>2</v>
      </c>
      <c r="F7" s="16">
        <v>1</v>
      </c>
    </row>
    <row r="8" spans="1:6">
      <c r="A8">
        <v>4</v>
      </c>
      <c r="B8" s="16">
        <v>6.7</v>
      </c>
      <c r="C8" s="16">
        <v>5.3</v>
      </c>
      <c r="D8" s="16">
        <v>4</v>
      </c>
      <c r="E8" s="16">
        <v>2.7</v>
      </c>
      <c r="F8" s="16">
        <v>1.3</v>
      </c>
    </row>
    <row r="9" spans="1:6">
      <c r="A9">
        <v>5</v>
      </c>
      <c r="B9" s="16">
        <v>8.3000000000000007</v>
      </c>
      <c r="C9" s="16">
        <v>6.7</v>
      </c>
      <c r="D9" s="16">
        <v>5</v>
      </c>
      <c r="E9" s="16">
        <v>3.3</v>
      </c>
      <c r="F9" s="16">
        <v>1.7</v>
      </c>
    </row>
    <row r="10" spans="1:6">
      <c r="A10">
        <v>6</v>
      </c>
      <c r="B10" s="16">
        <v>10</v>
      </c>
      <c r="C10" s="16">
        <v>8</v>
      </c>
      <c r="D10" s="16">
        <v>6</v>
      </c>
      <c r="E10" s="16">
        <v>4</v>
      </c>
      <c r="F10" s="16">
        <v>2</v>
      </c>
    </row>
    <row r="11" spans="1:6">
      <c r="A11">
        <v>7</v>
      </c>
      <c r="B11" s="16">
        <v>11.7</v>
      </c>
      <c r="C11" s="16">
        <v>9.3000000000000007</v>
      </c>
      <c r="D11" s="16">
        <v>7</v>
      </c>
      <c r="E11" s="16">
        <v>4.7</v>
      </c>
      <c r="F11" s="16">
        <v>2.2999999999999998</v>
      </c>
    </row>
    <row r="12" spans="1:6">
      <c r="A12">
        <v>8</v>
      </c>
      <c r="B12" s="16">
        <v>13.3</v>
      </c>
      <c r="C12" s="16">
        <v>10.7</v>
      </c>
      <c r="D12" s="16">
        <v>8</v>
      </c>
      <c r="E12" s="16">
        <v>5.3</v>
      </c>
      <c r="F12" s="16">
        <v>2.7</v>
      </c>
    </row>
    <row r="13" spans="1:6">
      <c r="A13">
        <v>9</v>
      </c>
      <c r="B13" s="16">
        <v>15</v>
      </c>
      <c r="C13" s="16">
        <v>12</v>
      </c>
      <c r="D13" s="16">
        <v>9</v>
      </c>
      <c r="E13" s="16">
        <v>6</v>
      </c>
      <c r="F13" s="16">
        <v>3</v>
      </c>
    </row>
    <row r="14" spans="1:6">
      <c r="A14">
        <v>10</v>
      </c>
      <c r="B14" s="16">
        <v>16.7</v>
      </c>
      <c r="C14" s="16">
        <v>13.3</v>
      </c>
      <c r="D14" s="16">
        <v>10</v>
      </c>
      <c r="E14" s="16">
        <v>6.7</v>
      </c>
      <c r="F14" s="16">
        <v>3.3</v>
      </c>
    </row>
    <row r="15" spans="1:6">
      <c r="A15">
        <v>11</v>
      </c>
      <c r="B15" s="16">
        <v>18.3</v>
      </c>
      <c r="C15" s="16">
        <v>14.7</v>
      </c>
      <c r="D15" s="16">
        <v>11</v>
      </c>
      <c r="E15" s="16">
        <v>7.3</v>
      </c>
      <c r="F15" s="16">
        <v>3.7</v>
      </c>
    </row>
    <row r="16" spans="1:6">
      <c r="A16">
        <v>12</v>
      </c>
      <c r="B16" s="16">
        <v>20</v>
      </c>
      <c r="C16" s="16">
        <v>16</v>
      </c>
      <c r="D16" s="16">
        <v>12</v>
      </c>
      <c r="E16" s="16">
        <v>8</v>
      </c>
      <c r="F16" s="16">
        <v>4</v>
      </c>
    </row>
    <row r="17" spans="1:6">
      <c r="A17">
        <v>13</v>
      </c>
      <c r="B17" s="16">
        <f>B$16+B5</f>
        <v>21.7</v>
      </c>
      <c r="C17" s="16">
        <f t="shared" ref="C17:F17" si="0">C$16+C5</f>
        <v>17.3</v>
      </c>
      <c r="D17" s="16">
        <f t="shared" si="0"/>
        <v>13</v>
      </c>
      <c r="E17" s="16">
        <f t="shared" si="0"/>
        <v>8.6999999999999993</v>
      </c>
      <c r="F17" s="16">
        <f t="shared" si="0"/>
        <v>4.3</v>
      </c>
    </row>
    <row r="18" spans="1:6">
      <c r="A18">
        <v>14</v>
      </c>
      <c r="B18" s="16">
        <f t="shared" ref="B18:F18" si="1">B$16+B6</f>
        <v>23.3</v>
      </c>
      <c r="C18" s="16">
        <f t="shared" si="1"/>
        <v>18.7</v>
      </c>
      <c r="D18" s="16">
        <f t="shared" si="1"/>
        <v>14</v>
      </c>
      <c r="E18" s="16">
        <f t="shared" si="1"/>
        <v>9.3000000000000007</v>
      </c>
      <c r="F18" s="16">
        <f t="shared" si="1"/>
        <v>4.7</v>
      </c>
    </row>
    <row r="19" spans="1:6">
      <c r="A19">
        <v>15</v>
      </c>
      <c r="B19" s="16">
        <f t="shared" ref="B19:F19" si="2">B$16+B7</f>
        <v>25</v>
      </c>
      <c r="C19" s="16">
        <f t="shared" si="2"/>
        <v>20</v>
      </c>
      <c r="D19" s="16">
        <f t="shared" si="2"/>
        <v>15</v>
      </c>
      <c r="E19" s="16">
        <f t="shared" si="2"/>
        <v>10</v>
      </c>
      <c r="F19" s="16">
        <f t="shared" si="2"/>
        <v>5</v>
      </c>
    </row>
    <row r="20" spans="1:6">
      <c r="A20">
        <v>16</v>
      </c>
      <c r="B20" s="16">
        <f t="shared" ref="B20:F20" si="3">B$16+B8</f>
        <v>26.7</v>
      </c>
      <c r="C20" s="16">
        <f t="shared" si="3"/>
        <v>21.3</v>
      </c>
      <c r="D20" s="16">
        <f t="shared" si="3"/>
        <v>16</v>
      </c>
      <c r="E20" s="16">
        <f t="shared" si="3"/>
        <v>10.7</v>
      </c>
      <c r="F20" s="16">
        <f t="shared" si="3"/>
        <v>5.3</v>
      </c>
    </row>
    <row r="21" spans="1:6">
      <c r="A21">
        <v>17</v>
      </c>
      <c r="B21" s="16">
        <f t="shared" ref="B21:F21" si="4">B$16+B9</f>
        <v>28.3</v>
      </c>
      <c r="C21" s="16">
        <f t="shared" si="4"/>
        <v>22.7</v>
      </c>
      <c r="D21" s="16">
        <f t="shared" si="4"/>
        <v>17</v>
      </c>
      <c r="E21" s="16">
        <f t="shared" si="4"/>
        <v>11.3</v>
      </c>
      <c r="F21" s="16">
        <f t="shared" si="4"/>
        <v>5.7</v>
      </c>
    </row>
    <row r="22" spans="1:6">
      <c r="A22">
        <v>18</v>
      </c>
      <c r="B22" s="16">
        <f t="shared" ref="B22:F22" si="5">B$16+B10</f>
        <v>30</v>
      </c>
      <c r="C22" s="16">
        <f t="shared" si="5"/>
        <v>24</v>
      </c>
      <c r="D22" s="16">
        <f t="shared" si="5"/>
        <v>18</v>
      </c>
      <c r="E22" s="16">
        <f t="shared" si="5"/>
        <v>12</v>
      </c>
      <c r="F22" s="16">
        <f t="shared" si="5"/>
        <v>6</v>
      </c>
    </row>
    <row r="23" spans="1:6">
      <c r="A23">
        <v>19</v>
      </c>
      <c r="B23" s="16">
        <f t="shared" ref="B23:F23" si="6">B$16+B11</f>
        <v>31.7</v>
      </c>
      <c r="C23" s="16">
        <f t="shared" si="6"/>
        <v>25.3</v>
      </c>
      <c r="D23" s="16">
        <f t="shared" si="6"/>
        <v>19</v>
      </c>
      <c r="E23" s="16">
        <f t="shared" si="6"/>
        <v>12.7</v>
      </c>
      <c r="F23" s="16">
        <f t="shared" si="6"/>
        <v>6.3</v>
      </c>
    </row>
    <row r="24" spans="1:6">
      <c r="A24">
        <v>20</v>
      </c>
      <c r="B24" s="16">
        <f t="shared" ref="B24:F24" si="7">B$16+B12</f>
        <v>33.299999999999997</v>
      </c>
      <c r="C24" s="16">
        <f t="shared" si="7"/>
        <v>26.7</v>
      </c>
      <c r="D24" s="16">
        <f t="shared" si="7"/>
        <v>20</v>
      </c>
      <c r="E24" s="16">
        <f t="shared" si="7"/>
        <v>13.3</v>
      </c>
      <c r="F24" s="16">
        <f t="shared" si="7"/>
        <v>6.7</v>
      </c>
    </row>
    <row r="25" spans="1:6">
      <c r="A25">
        <v>21</v>
      </c>
      <c r="B25" s="16">
        <f t="shared" ref="B25:F25" si="8">B$16+B13</f>
        <v>35</v>
      </c>
      <c r="C25" s="16">
        <f t="shared" si="8"/>
        <v>28</v>
      </c>
      <c r="D25" s="16">
        <f t="shared" si="8"/>
        <v>21</v>
      </c>
      <c r="E25" s="16">
        <f t="shared" si="8"/>
        <v>14</v>
      </c>
      <c r="F25" s="16">
        <f t="shared" si="8"/>
        <v>7</v>
      </c>
    </row>
    <row r="26" spans="1:6">
      <c r="A26">
        <v>22</v>
      </c>
      <c r="B26" s="16">
        <f t="shared" ref="B26:F26" si="9">B$16+B14</f>
        <v>36.700000000000003</v>
      </c>
      <c r="C26" s="16">
        <f t="shared" si="9"/>
        <v>29.3</v>
      </c>
      <c r="D26" s="16">
        <f t="shared" si="9"/>
        <v>22</v>
      </c>
      <c r="E26" s="16">
        <f t="shared" si="9"/>
        <v>14.7</v>
      </c>
      <c r="F26" s="16">
        <f t="shared" si="9"/>
        <v>7.3</v>
      </c>
    </row>
    <row r="27" spans="1:6">
      <c r="A27">
        <v>23</v>
      </c>
      <c r="B27" s="16">
        <f t="shared" ref="B27:F27" si="10">B$16+B15</f>
        <v>38.299999999999997</v>
      </c>
      <c r="C27" s="16">
        <f t="shared" si="10"/>
        <v>30.7</v>
      </c>
      <c r="D27" s="16">
        <f t="shared" si="10"/>
        <v>23</v>
      </c>
      <c r="E27" s="16">
        <f t="shared" si="10"/>
        <v>15.3</v>
      </c>
      <c r="F27" s="16">
        <f t="shared" si="10"/>
        <v>7.7</v>
      </c>
    </row>
    <row r="28" spans="1:6">
      <c r="A28">
        <v>24</v>
      </c>
      <c r="B28" s="16">
        <f t="shared" ref="B28:F28" si="11">B$16+B16</f>
        <v>40</v>
      </c>
      <c r="C28" s="16">
        <f t="shared" si="11"/>
        <v>32</v>
      </c>
      <c r="D28" s="16">
        <f t="shared" si="11"/>
        <v>24</v>
      </c>
      <c r="E28" s="16">
        <f t="shared" si="11"/>
        <v>16</v>
      </c>
      <c r="F28" s="16">
        <f t="shared" si="11"/>
        <v>8</v>
      </c>
    </row>
    <row r="33" spans="1:6" ht="16.5" thickBot="1">
      <c r="A33" s="19">
        <f>Vertragsüberblick!D14</f>
        <v>3</v>
      </c>
      <c r="B33" s="11" t="s">
        <v>20</v>
      </c>
    </row>
    <row r="34" spans="1:6" ht="17.25" thickTop="1" thickBot="1">
      <c r="A34" s="11">
        <f>IF(DAY(F35)&gt;=DAY(F34),0,-1)+(YEAR(F35)-YEAR(F34))*12+MONTH(F35)-MONTH(F34)</f>
        <v>5</v>
      </c>
      <c r="B34" s="11" t="s">
        <v>26</v>
      </c>
      <c r="E34" s="11" t="s">
        <v>27</v>
      </c>
      <c r="F34" s="11" t="str">
        <f>SUBSTITUTE(Vertragsüberblick!A14,".","/")</f>
        <v>43160</v>
      </c>
    </row>
    <row r="35" spans="1:6" ht="17.25" thickTop="1" thickBot="1">
      <c r="A35" s="11">
        <f>INDEX($A$4:$F$28,MATCH($A$34,$A$4:$A$28,0),MATCH($A$33,$A$4:$F$4,0))</f>
        <v>5</v>
      </c>
      <c r="B35" s="11" t="s">
        <v>25</v>
      </c>
      <c r="E35" s="11" t="s">
        <v>28</v>
      </c>
      <c r="F35" s="11">
        <f>SUBSTITUTE(Vertragsüberblick!B14,".","/")+1</f>
        <v>43313</v>
      </c>
    </row>
    <row r="36" spans="1:6" ht="17.25" thickTop="1" thickBot="1">
      <c r="A36" s="11">
        <f>ROUNDUP(A35,0)</f>
        <v>5</v>
      </c>
      <c r="B36" s="11" t="s">
        <v>30</v>
      </c>
      <c r="E36" s="11" t="s">
        <v>70</v>
      </c>
      <c r="F36" s="11">
        <f>(F35-F34)/7</f>
        <v>21.857142857142858</v>
      </c>
    </row>
    <row r="37" spans="1:6" ht="17.25" thickTop="1" thickBot="1">
      <c r="A37" s="11">
        <f>IF(MOD(A35,1)&lt;0.5,A35,ROUNDUP(A35,0))</f>
        <v>5</v>
      </c>
      <c r="B37" s="11" t="s">
        <v>29</v>
      </c>
    </row>
    <row r="38" spans="1:6" ht="15.75" thickTop="1"/>
    <row r="43" spans="1:6" ht="16.5" thickBot="1">
      <c r="A43" s="19">
        <f>Vertragsüberblick!D24</f>
        <v>0</v>
      </c>
      <c r="B43" s="11" t="s">
        <v>20</v>
      </c>
    </row>
    <row r="44" spans="1:6" ht="17.25" thickTop="1" thickBot="1">
      <c r="A44" s="11" t="e">
        <f>IF(DAY(F45)&gt;=DAY(F44),0,-1)+(YEAR(F45)-YEAR(F44))*12+MONTH(F45)-MONTH(F44)</f>
        <v>#VALUE!</v>
      </c>
      <c r="B44" s="11" t="s">
        <v>26</v>
      </c>
      <c r="E44" s="11" t="s">
        <v>27</v>
      </c>
      <c r="F44" s="11" t="str">
        <f>SUBSTITUTE(Vertragsüberblick!A24,".","/")</f>
        <v/>
      </c>
    </row>
    <row r="45" spans="1:6" ht="17.25" thickTop="1" thickBot="1">
      <c r="A45" s="11" t="e">
        <f>INDEX($A$4:$F$28,MATCH(A44,$A$4:$A$28,0),MATCH(A43,$A$4:$F$4,0))</f>
        <v>#VALUE!</v>
      </c>
      <c r="B45" s="11" t="s">
        <v>25</v>
      </c>
      <c r="E45" s="11" t="s">
        <v>28</v>
      </c>
      <c r="F45" s="11" t="str">
        <f>SUBSTITUTE(Vertragsüberblick!B24,".","/")</f>
        <v/>
      </c>
    </row>
    <row r="46" spans="1:6" ht="17.25" thickTop="1" thickBot="1">
      <c r="A46" s="11" t="e">
        <f>ROUNDUP(A45,0)</f>
        <v>#VALUE!</v>
      </c>
      <c r="B46" s="11" t="s">
        <v>30</v>
      </c>
      <c r="E46" s="11" t="s">
        <v>70</v>
      </c>
      <c r="F46" s="11" t="e">
        <f>(F45-F44)/7</f>
        <v>#VALUE!</v>
      </c>
    </row>
    <row r="47" spans="1:6" ht="17.25" thickTop="1" thickBot="1">
      <c r="A47" s="11" t="e">
        <f>IF(MOD(A45,1)&lt;0.5,A45,ROUNDUP(A45,0))</f>
        <v>#VALUE!</v>
      </c>
      <c r="B47" s="11" t="s">
        <v>29</v>
      </c>
    </row>
    <row r="48" spans="1:6" ht="15.75" thickTop="1"/>
  </sheetData>
  <sheetProtection sheet="1" objects="1" scenarios="1"/>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Vertragsüberblick</vt:lpstr>
      <vt:lpstr>Anweisung</vt:lpstr>
      <vt:lpstr>monatliche Dokumentation</vt:lpstr>
      <vt:lpstr>monatliche Dokumentation Muster</vt:lpstr>
      <vt:lpstr>interne Verwendung</vt:lpstr>
      <vt:lpstr>Anweisung!OLE_LINK1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Fink</cp:lastModifiedBy>
  <cp:lastPrinted>2015-09-21T07:40:58Z</cp:lastPrinted>
  <dcterms:created xsi:type="dcterms:W3CDTF">2015-03-19T07:44:05Z</dcterms:created>
  <dcterms:modified xsi:type="dcterms:W3CDTF">2018-02-27T10:15:29Z</dcterms:modified>
</cp:coreProperties>
</file>